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<sst xmlns="http://schemas.openxmlformats.org/spreadsheetml/2006/main" count="61" uniqueCount="34">
  <si>
    <t>9　市・郡別製造業従業者数</t>
  </si>
  <si>
    <t>対前年比</t>
  </si>
  <si>
    <t>人</t>
  </si>
  <si>
    <t>富士吉田市</t>
  </si>
  <si>
    <t>（従業者4人以上の事業所）</t>
  </si>
  <si>
    <t>1 事 業 所 当 た り</t>
  </si>
  <si>
    <t>構 成 比</t>
  </si>
  <si>
    <t>％</t>
  </si>
  <si>
    <t>甲　 府　 市</t>
  </si>
  <si>
    <t>塩　 山　 市</t>
  </si>
  <si>
    <t>都　 留　 市</t>
  </si>
  <si>
    <t>山　 梨　 市</t>
  </si>
  <si>
    <t>大　 月　 市</t>
  </si>
  <si>
    <t>韮　 崎　 市</t>
  </si>
  <si>
    <t>郡　　　 　計</t>
  </si>
  <si>
    <t>市　　　　 計</t>
  </si>
  <si>
    <t>県　　　　 計</t>
  </si>
  <si>
    <t>市 別 ／ 年</t>
  </si>
  <si>
    <t>実　数</t>
  </si>
  <si>
    <t>単         位</t>
  </si>
  <si>
    <t>平成15年</t>
  </si>
  <si>
    <t>南アルプス市</t>
  </si>
  <si>
    <t>平成16年</t>
  </si>
  <si>
    <t>－</t>
  </si>
  <si>
    <t>平成17年</t>
  </si>
  <si>
    <t>(資料）山梨県平成17年「工業統計調査結果報告」</t>
  </si>
  <si>
    <t>北　 杜 　市</t>
  </si>
  <si>
    <t>甲　 斐 　市</t>
  </si>
  <si>
    <t>笛　 吹 　市</t>
  </si>
  <si>
    <t>上 野 原 市</t>
  </si>
  <si>
    <t>甲　 州　 市</t>
  </si>
  <si>
    <t>-</t>
  </si>
  <si>
    <t>　三富村の数値に対しての新山梨市の増減率を示した。</t>
  </si>
  <si>
    <t>※ 平成15・16年の山梨市には旧山梨市の数値を記載しているが、対前年比については、旧山梨市、牧丘町及び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</si>
</sst>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9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178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177" fontId="2" fillId="0" borderId="10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1" width="13.625" style="10" customWidth="1"/>
    <col min="2" max="8" width="9.125" style="10" bestFit="1" customWidth="1"/>
    <col min="9" max="9" width="8.875" style="10" customWidth="1"/>
    <col min="10" max="16384" width="9.00390625" style="10" customWidth="1"/>
  </cols>
  <sheetData>
    <row r="1" spans="1:9" ht="16.5" customHeight="1">
      <c r="A1" s="19" t="s">
        <v>0</v>
      </c>
      <c r="B1" s="19"/>
      <c r="C1" s="19"/>
      <c r="D1" s="19"/>
      <c r="E1" s="19"/>
      <c r="F1" s="19"/>
      <c r="G1" s="20" t="s">
        <v>4</v>
      </c>
      <c r="H1" s="20"/>
      <c r="I1" s="20"/>
    </row>
    <row r="2" spans="1:9" ht="16.5" customHeight="1">
      <c r="A2" s="21" t="s">
        <v>17</v>
      </c>
      <c r="B2" s="21" t="s">
        <v>20</v>
      </c>
      <c r="C2" s="21" t="s">
        <v>22</v>
      </c>
      <c r="D2" s="23" t="s">
        <v>24</v>
      </c>
      <c r="E2" s="24"/>
      <c r="F2" s="25"/>
      <c r="G2" s="23" t="s">
        <v>5</v>
      </c>
      <c r="H2" s="24"/>
      <c r="I2" s="25"/>
    </row>
    <row r="3" spans="1:9" ht="16.5" customHeight="1">
      <c r="A3" s="22"/>
      <c r="B3" s="22"/>
      <c r="C3" s="22"/>
      <c r="D3" s="2" t="s">
        <v>18</v>
      </c>
      <c r="E3" s="3" t="s">
        <v>1</v>
      </c>
      <c r="F3" s="3" t="s">
        <v>6</v>
      </c>
      <c r="G3" s="4" t="s">
        <v>20</v>
      </c>
      <c r="H3" s="4" t="s">
        <v>22</v>
      </c>
      <c r="I3" s="4" t="s">
        <v>24</v>
      </c>
    </row>
    <row r="4" spans="1:9" ht="16.5" customHeight="1">
      <c r="A4" s="1" t="s">
        <v>19</v>
      </c>
      <c r="B4" s="5" t="s">
        <v>2</v>
      </c>
      <c r="C4" s="5" t="s">
        <v>2</v>
      </c>
      <c r="D4" s="5" t="s">
        <v>2</v>
      </c>
      <c r="E4" s="5" t="s">
        <v>7</v>
      </c>
      <c r="F4" s="5" t="s">
        <v>7</v>
      </c>
      <c r="G4" s="5" t="s">
        <v>2</v>
      </c>
      <c r="H4" s="5" t="s">
        <v>2</v>
      </c>
      <c r="I4" s="5" t="s">
        <v>2</v>
      </c>
    </row>
    <row r="5" spans="1:9" ht="16.5" customHeight="1">
      <c r="A5" s="1" t="s">
        <v>16</v>
      </c>
      <c r="B5" s="6">
        <v>75173</v>
      </c>
      <c r="C5" s="6">
        <v>75811</v>
      </c>
      <c r="D5" s="6">
        <v>76953</v>
      </c>
      <c r="E5" s="11">
        <f>D5/C5*100-100</f>
        <v>1.5063777024442402</v>
      </c>
      <c r="F5" s="12">
        <f>SUM(F6:F7)</f>
        <v>100</v>
      </c>
      <c r="G5" s="7">
        <v>27.3</v>
      </c>
      <c r="H5" s="7">
        <v>30.40954673084637</v>
      </c>
      <c r="I5" s="12">
        <f>SUM(D5/2607)</f>
        <v>29.51783659378596</v>
      </c>
    </row>
    <row r="6" spans="1:9" ht="16.5" customHeight="1">
      <c r="A6" s="1" t="s">
        <v>15</v>
      </c>
      <c r="B6" s="6">
        <v>36086</v>
      </c>
      <c r="C6" s="6">
        <v>49396</v>
      </c>
      <c r="D6" s="13">
        <f>SUM(D8:D20)</f>
        <v>54173</v>
      </c>
      <c r="E6" s="11">
        <f aca="true" t="shared" si="0" ref="E6:E18">D6/C6*100-100</f>
        <v>9.670823548465464</v>
      </c>
      <c r="F6" s="12">
        <f>D6/D5*100</f>
        <v>70.39751536652243</v>
      </c>
      <c r="G6" s="7">
        <v>23.6</v>
      </c>
      <c r="H6" s="7">
        <v>28.519630484988454</v>
      </c>
      <c r="I6" s="12">
        <f>SUM(D6/2039)</f>
        <v>26.568415890142226</v>
      </c>
    </row>
    <row r="7" spans="1:9" ht="16.5" customHeight="1">
      <c r="A7" s="1" t="s">
        <v>14</v>
      </c>
      <c r="B7" s="6">
        <v>39087</v>
      </c>
      <c r="C7" s="6">
        <v>26415</v>
      </c>
      <c r="D7" s="13">
        <f>SUM(D5-D6)</f>
        <v>22780</v>
      </c>
      <c r="E7" s="11">
        <f t="shared" si="0"/>
        <v>-13.761120575430624</v>
      </c>
      <c r="F7" s="12">
        <f>D7/D5*100</f>
        <v>29.602484633477577</v>
      </c>
      <c r="G7" s="7">
        <v>32</v>
      </c>
      <c r="H7" s="7">
        <v>34.710906701708275</v>
      </c>
      <c r="I7" s="12">
        <f>SUM(D7/568)</f>
        <v>40.105633802816904</v>
      </c>
    </row>
    <row r="8" spans="1:9" ht="16.5" customHeight="1">
      <c r="A8" s="1" t="s">
        <v>8</v>
      </c>
      <c r="B8" s="6">
        <v>9635</v>
      </c>
      <c r="C8" s="6">
        <v>10220</v>
      </c>
      <c r="D8" s="6">
        <v>10254</v>
      </c>
      <c r="E8" s="11">
        <f t="shared" si="0"/>
        <v>0.3326810176125292</v>
      </c>
      <c r="F8" s="12">
        <f>D8/D5*100</f>
        <v>13.325016568554831</v>
      </c>
      <c r="G8" s="7">
        <v>21.8</v>
      </c>
      <c r="H8" s="7">
        <v>26.824146981627297</v>
      </c>
      <c r="I8" s="12">
        <f>SUM(D8/396)</f>
        <v>25.893939393939394</v>
      </c>
    </row>
    <row r="9" spans="1:9" ht="16.5" customHeight="1">
      <c r="A9" s="1" t="s">
        <v>3</v>
      </c>
      <c r="B9" s="6">
        <v>4034</v>
      </c>
      <c r="C9" s="6">
        <v>4011</v>
      </c>
      <c r="D9" s="6">
        <v>4117</v>
      </c>
      <c r="E9" s="11">
        <f t="shared" si="0"/>
        <v>2.6427324856644248</v>
      </c>
      <c r="F9" s="12">
        <f>D9/D5*100</f>
        <v>5.350018842670201</v>
      </c>
      <c r="G9" s="7">
        <v>18.9</v>
      </c>
      <c r="H9" s="7">
        <v>20.360406091370557</v>
      </c>
      <c r="I9" s="12">
        <f>SUM(D9/209)</f>
        <v>19.698564593301434</v>
      </c>
    </row>
    <row r="10" spans="1:9" ht="16.5" customHeight="1">
      <c r="A10" s="1" t="s">
        <v>9</v>
      </c>
      <c r="B10" s="6">
        <v>1214</v>
      </c>
      <c r="C10" s="6">
        <v>1142</v>
      </c>
      <c r="D10" s="8" t="s">
        <v>31</v>
      </c>
      <c r="E10" s="14" t="s">
        <v>31</v>
      </c>
      <c r="F10" s="15" t="s">
        <v>31</v>
      </c>
      <c r="G10" s="7">
        <v>17.1</v>
      </c>
      <c r="H10" s="7">
        <v>18.419354838709676</v>
      </c>
      <c r="I10" s="15" t="s">
        <v>31</v>
      </c>
    </row>
    <row r="11" spans="1:9" ht="16.5" customHeight="1">
      <c r="A11" s="1" t="s">
        <v>10</v>
      </c>
      <c r="B11" s="6">
        <v>3761</v>
      </c>
      <c r="C11" s="6">
        <v>3461</v>
      </c>
      <c r="D11" s="8">
        <v>3535</v>
      </c>
      <c r="E11" s="14">
        <f t="shared" si="0"/>
        <v>2.1381103727246398</v>
      </c>
      <c r="F11" s="15">
        <f>D11/D5*100</f>
        <v>4.593713045625251</v>
      </c>
      <c r="G11" s="7">
        <v>16.4</v>
      </c>
      <c r="H11" s="7">
        <v>17.932642487046632</v>
      </c>
      <c r="I11" s="12">
        <f>SUM(D11/217)</f>
        <v>16.29032258064516</v>
      </c>
    </row>
    <row r="12" spans="1:9" ht="16.5" customHeight="1">
      <c r="A12" s="1" t="s">
        <v>11</v>
      </c>
      <c r="B12" s="6">
        <v>1479</v>
      </c>
      <c r="C12" s="6">
        <v>1452</v>
      </c>
      <c r="D12" s="8">
        <v>1382</v>
      </c>
      <c r="E12" s="14">
        <v>-16.1</v>
      </c>
      <c r="F12" s="15">
        <f>D12/D5*100</f>
        <v>1.795901394357595</v>
      </c>
      <c r="G12" s="7">
        <v>18.3</v>
      </c>
      <c r="H12" s="7">
        <v>21.043478260869566</v>
      </c>
      <c r="I12" s="12">
        <f>SUM(D12/83)</f>
        <v>16.650602409638555</v>
      </c>
    </row>
    <row r="13" spans="1:9" ht="16.5" customHeight="1">
      <c r="A13" s="1" t="s">
        <v>12</v>
      </c>
      <c r="B13" s="6">
        <v>2181</v>
      </c>
      <c r="C13" s="6">
        <v>2162</v>
      </c>
      <c r="D13" s="8">
        <v>2161</v>
      </c>
      <c r="E13" s="14">
        <f t="shared" si="0"/>
        <v>-0.04625346901016769</v>
      </c>
      <c r="F13" s="15">
        <f>D13/D5*100</f>
        <v>2.8082076072407833</v>
      </c>
      <c r="G13" s="7">
        <v>16.3</v>
      </c>
      <c r="H13" s="7">
        <v>17.867768595041323</v>
      </c>
      <c r="I13" s="12">
        <f>SUM(D13/127)</f>
        <v>17.015748031496063</v>
      </c>
    </row>
    <row r="14" spans="1:9" ht="16.5" customHeight="1">
      <c r="A14" s="1" t="s">
        <v>13</v>
      </c>
      <c r="B14" s="6">
        <v>6359</v>
      </c>
      <c r="C14" s="6">
        <v>6798</v>
      </c>
      <c r="D14" s="8">
        <v>6711</v>
      </c>
      <c r="E14" s="14">
        <f t="shared" si="0"/>
        <v>-1.2797881729920562</v>
      </c>
      <c r="F14" s="15">
        <f>D14/D5*100</f>
        <v>8.720907566956454</v>
      </c>
      <c r="G14" s="7">
        <v>43.3</v>
      </c>
      <c r="H14" s="7">
        <v>48.212765957446805</v>
      </c>
      <c r="I14" s="12">
        <f>SUM(D14/141)</f>
        <v>47.59574468085106</v>
      </c>
    </row>
    <row r="15" spans="1:9" ht="16.5" customHeight="1">
      <c r="A15" s="1" t="s">
        <v>21</v>
      </c>
      <c r="B15" s="8">
        <v>7423</v>
      </c>
      <c r="C15" s="8">
        <v>7610</v>
      </c>
      <c r="D15" s="8">
        <v>7821</v>
      </c>
      <c r="E15" s="14">
        <f t="shared" si="0"/>
        <v>2.7726675427069694</v>
      </c>
      <c r="F15" s="15">
        <f>D15/D5*100</f>
        <v>10.16334645822775</v>
      </c>
      <c r="G15" s="9">
        <v>35</v>
      </c>
      <c r="H15" s="9">
        <v>38.629441624365484</v>
      </c>
      <c r="I15" s="12">
        <f>SUM(D15/201)</f>
        <v>38.91044776119403</v>
      </c>
    </row>
    <row r="16" spans="1:9" ht="16.5" customHeight="1">
      <c r="A16" s="1" t="s">
        <v>26</v>
      </c>
      <c r="B16" s="8" t="s">
        <v>23</v>
      </c>
      <c r="C16" s="8">
        <v>4700</v>
      </c>
      <c r="D16" s="8">
        <v>4930</v>
      </c>
      <c r="E16" s="14">
        <f t="shared" si="0"/>
        <v>4.893617021276597</v>
      </c>
      <c r="F16" s="15">
        <f>D16/D5*100</f>
        <v>6.406507868439178</v>
      </c>
      <c r="G16" s="9" t="s">
        <v>23</v>
      </c>
      <c r="H16" s="9">
        <v>38.21138211382114</v>
      </c>
      <c r="I16" s="12">
        <f>SUM(D16/129)</f>
        <v>38.21705426356589</v>
      </c>
    </row>
    <row r="17" spans="1:9" ht="16.5" customHeight="1">
      <c r="A17" s="1" t="s">
        <v>27</v>
      </c>
      <c r="B17" s="8" t="s">
        <v>23</v>
      </c>
      <c r="C17" s="8">
        <v>3399</v>
      </c>
      <c r="D17" s="8">
        <v>3461</v>
      </c>
      <c r="E17" s="14">
        <f t="shared" si="0"/>
        <v>1.824065901735807</v>
      </c>
      <c r="F17" s="15">
        <f>D17/D5*100</f>
        <v>4.497550452873832</v>
      </c>
      <c r="G17" s="9" t="s">
        <v>23</v>
      </c>
      <c r="H17" s="9">
        <v>27.411290322580644</v>
      </c>
      <c r="I17" s="12">
        <f>SUM(D17/130)</f>
        <v>26.623076923076923</v>
      </c>
    </row>
    <row r="18" spans="1:9" ht="16.5" customHeight="1">
      <c r="A18" s="1" t="s">
        <v>28</v>
      </c>
      <c r="B18" s="8" t="s">
        <v>23</v>
      </c>
      <c r="C18" s="8">
        <v>4441</v>
      </c>
      <c r="D18" s="8">
        <v>4468</v>
      </c>
      <c r="E18" s="14">
        <f t="shared" si="0"/>
        <v>0.6079711776626908</v>
      </c>
      <c r="F18" s="15">
        <f>D18/D5*100</f>
        <v>5.806141410991125</v>
      </c>
      <c r="G18" s="9" t="s">
        <v>23</v>
      </c>
      <c r="H18" s="9">
        <v>35.814516129032256</v>
      </c>
      <c r="I18" s="12">
        <f>SUM(D18/136)</f>
        <v>32.85294117647059</v>
      </c>
    </row>
    <row r="19" spans="1:9" ht="16.5" customHeight="1">
      <c r="A19" s="1" t="s">
        <v>29</v>
      </c>
      <c r="B19" s="8" t="s">
        <v>23</v>
      </c>
      <c r="C19" s="8" t="s">
        <v>31</v>
      </c>
      <c r="D19" s="8">
        <v>3295</v>
      </c>
      <c r="E19" s="14" t="s">
        <v>31</v>
      </c>
      <c r="F19" s="15">
        <f>D19/D5*100</f>
        <v>4.281834366431458</v>
      </c>
      <c r="G19" s="9" t="s">
        <v>23</v>
      </c>
      <c r="H19" s="9" t="s">
        <v>23</v>
      </c>
      <c r="I19" s="12">
        <f>SUM(D19/164)</f>
        <v>20.091463414634145</v>
      </c>
    </row>
    <row r="20" spans="1:9" ht="16.5" customHeight="1">
      <c r="A20" s="1" t="s">
        <v>30</v>
      </c>
      <c r="B20" s="8" t="s">
        <v>23</v>
      </c>
      <c r="C20" s="8" t="s">
        <v>31</v>
      </c>
      <c r="D20" s="8">
        <v>2038</v>
      </c>
      <c r="E20" s="14" t="s">
        <v>31</v>
      </c>
      <c r="F20" s="15">
        <f>D20/D5*100</f>
        <v>2.648369784153964</v>
      </c>
      <c r="G20" s="9" t="s">
        <v>23</v>
      </c>
      <c r="H20" s="9" t="s">
        <v>23</v>
      </c>
      <c r="I20" s="12">
        <f>SUM(D20/106)</f>
        <v>19.22641509433962</v>
      </c>
    </row>
    <row r="21" spans="1:9" ht="16.5" customHeight="1">
      <c r="A21" s="16" t="s">
        <v>33</v>
      </c>
      <c r="B21" s="16"/>
      <c r="C21" s="16"/>
      <c r="D21" s="16"/>
      <c r="E21" s="16"/>
      <c r="F21" s="16"/>
      <c r="G21" s="16"/>
      <c r="H21" s="16"/>
      <c r="I21" s="16"/>
    </row>
    <row r="22" spans="1:9" ht="16.5" customHeight="1">
      <c r="A22" s="17" t="s">
        <v>32</v>
      </c>
      <c r="B22" s="17"/>
      <c r="C22" s="17"/>
      <c r="D22" s="17"/>
      <c r="E22" s="17"/>
      <c r="F22" s="17"/>
      <c r="G22" s="17"/>
      <c r="H22" s="17"/>
      <c r="I22" s="17"/>
    </row>
    <row r="23" spans="1:9" ht="16.5" customHeight="1">
      <c r="A23" s="18" t="s">
        <v>25</v>
      </c>
      <c r="B23" s="18"/>
      <c r="C23" s="18"/>
      <c r="D23" s="18"/>
      <c r="E23" s="18"/>
      <c r="F23" s="18"/>
      <c r="G23" s="18"/>
      <c r="H23" s="18"/>
      <c r="I23" s="18"/>
    </row>
  </sheetData>
  <sheetProtection sheet="1" objects="1" scenarios="1" formatCells="0" formatColumns="0" formatRows="0" insertColumns="0" insertRows="0"/>
  <mergeCells count="10">
    <mergeCell ref="A21:I21"/>
    <mergeCell ref="A22:I22"/>
    <mergeCell ref="A23:I23"/>
    <mergeCell ref="A1:F1"/>
    <mergeCell ref="G1:I1"/>
    <mergeCell ref="B2:B3"/>
    <mergeCell ref="D2:F2"/>
    <mergeCell ref="C2:C3"/>
    <mergeCell ref="A2:A3"/>
    <mergeCell ref="G2:I2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2007-12-28T08:36:54Z</cp:lastPrinted>
  <dcterms:created xsi:type="dcterms:W3CDTF">2000-03-30T02:10:49Z</dcterms:created>
  <dcterms:modified xsi:type="dcterms:W3CDTF">2008-03-13T02:27:27Z</dcterms:modified>
  <cp:category/>
  <cp:version/>
  <cp:contentType/>
  <cp:contentStatus/>
</cp:coreProperties>
</file>