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<sst xmlns="http://schemas.openxmlformats.org/spreadsheetml/2006/main" count="131" uniqueCount="42">
  <si>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</si>
  <si>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</si>
  <si>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</si>
  <si>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</si>
  <si>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</si>
  <si>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</si>
  <si>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</si>
  <si>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</si>
  <si>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</si>
  <si>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</si>
  <si>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</si>
  <si>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</si>
  <si>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</si>
  <si>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塩　山　市</t>
  </si>
  <si>
    <t>都　留　市</t>
  </si>
  <si>
    <t>山　梨　市</t>
  </si>
  <si>
    <t>大　月　市</t>
  </si>
  <si>
    <t>韮　崎　市</t>
  </si>
  <si>
    <t>1店当たり</t>
  </si>
  <si>
    <t>商店数</t>
  </si>
  <si>
    <t>従業者数</t>
  </si>
  <si>
    <t>区　分 ／ 市　別</t>
  </si>
  <si>
    <t>14　市・郡別商店数、従業者数及び年間商品販売額（卸・小売業）</t>
  </si>
  <si>
    <t>H14年</t>
  </si>
  <si>
    <t>平成16年</t>
  </si>
  <si>
    <t>H16年</t>
  </si>
  <si>
    <t>平成14年</t>
  </si>
  <si>
    <t>平成14年</t>
  </si>
  <si>
    <t>平成14年</t>
  </si>
  <si>
    <t>平成14年</t>
  </si>
  <si>
    <t>平成14年</t>
  </si>
  <si>
    <t>％</t>
  </si>
  <si>
    <t>％</t>
  </si>
  <si>
    <t>％</t>
  </si>
  <si>
    <t>南アルプス市</t>
  </si>
  <si>
    <t>－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</si>
  <si>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</si>
  <si>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</si>
  <si>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</si>
  <si>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</si>
  <si>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</si>
  <si>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(資料）平成16年「商業統計調査結果報告」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</si>
</sst>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0" width="12.625" style="0" customWidth="1"/>
    <col min="11" max="14" width="8.625" style="0" customWidth="1"/>
  </cols>
  <sheetData>
    <row r="1" spans="1:10" s="1" customFormat="1" ht="19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s="1" customFormat="1" ht="19.5" customHeight="1">
      <c r="A2" s="40" t="s">
        <v>21</v>
      </c>
      <c r="B2" s="41"/>
      <c r="C2" s="42"/>
      <c r="D2" s="16" t="s">
        <v>4</v>
      </c>
      <c r="E2" s="18" t="s">
        <v>8</v>
      </c>
      <c r="F2" s="18" t="s">
        <v>9</v>
      </c>
      <c r="G2" s="12" t="s">
        <v>10</v>
      </c>
      <c r="H2" s="12" t="s">
        <v>11</v>
      </c>
      <c r="I2" s="12" t="s">
        <v>3</v>
      </c>
      <c r="J2" s="20"/>
      <c r="K2" s="4"/>
      <c r="L2" s="4"/>
      <c r="M2" s="4"/>
      <c r="N2" s="4"/>
    </row>
    <row r="3" spans="1:14" s="1" customFormat="1" ht="19.5" customHeight="1">
      <c r="A3" s="30" t="s">
        <v>19</v>
      </c>
      <c r="B3" s="36" t="s">
        <v>30</v>
      </c>
      <c r="C3" s="37"/>
      <c r="D3" s="16" t="s">
        <v>2</v>
      </c>
      <c r="E3" s="10">
        <f>SUM(F3:G3)</f>
        <v>13141</v>
      </c>
      <c r="F3" s="10">
        <f>SUM(H3:I3,E26:J26)</f>
        <v>7064</v>
      </c>
      <c r="G3" s="5">
        <v>6077</v>
      </c>
      <c r="H3" s="5">
        <v>4009</v>
      </c>
      <c r="I3" s="5">
        <v>930</v>
      </c>
      <c r="J3" s="20"/>
      <c r="K3" s="4"/>
      <c r="L3" s="4"/>
      <c r="M3" s="4"/>
      <c r="N3" s="4"/>
    </row>
    <row r="4" spans="1:14" s="1" customFormat="1" ht="19.5" customHeight="1">
      <c r="A4" s="31"/>
      <c r="B4" s="23" t="s">
        <v>24</v>
      </c>
      <c r="C4" s="12" t="s">
        <v>12</v>
      </c>
      <c r="D4" s="16" t="s">
        <v>2</v>
      </c>
      <c r="E4" s="10">
        <f>SUM(F4:G4)</f>
        <v>12361</v>
      </c>
      <c r="F4" s="10">
        <f>SUM(H4:I4,E27:J27)</f>
        <v>7236</v>
      </c>
      <c r="G4" s="5">
        <v>5125</v>
      </c>
      <c r="H4" s="5">
        <v>3678</v>
      </c>
      <c r="I4" s="5">
        <v>868</v>
      </c>
      <c r="J4" s="20"/>
      <c r="K4" s="4"/>
      <c r="L4" s="4"/>
      <c r="M4" s="4"/>
      <c r="N4" s="4"/>
    </row>
    <row r="5" spans="1:14" s="1" customFormat="1" ht="19.5" customHeight="1">
      <c r="A5" s="31"/>
      <c r="B5" s="24"/>
      <c r="C5" s="12" t="s">
        <v>0</v>
      </c>
      <c r="D5" s="16" t="s">
        <v>31</v>
      </c>
      <c r="E5" s="9">
        <v>100</v>
      </c>
      <c r="F5" s="9">
        <f>ROUND(F4/$E$4*100,2)</f>
        <v>58.54</v>
      </c>
      <c r="G5" s="9">
        <f>ROUND(G4/$E$4*100,2)</f>
        <v>41.46</v>
      </c>
      <c r="H5" s="9">
        <f>ROUND(H4/$E$4*100,2)</f>
        <v>29.75</v>
      </c>
      <c r="I5" s="9">
        <f>ROUND(I4/$E$4*100,2)</f>
        <v>7.02</v>
      </c>
      <c r="J5" s="20"/>
      <c r="K5" s="4"/>
      <c r="L5" s="4"/>
      <c r="M5" s="4"/>
      <c r="N5" s="4"/>
    </row>
    <row r="6" spans="1:14" s="1" customFormat="1" ht="19.5" customHeight="1">
      <c r="A6" s="32"/>
      <c r="B6" s="25"/>
      <c r="C6" s="12" t="s">
        <v>1</v>
      </c>
      <c r="D6" s="16" t="s">
        <v>31</v>
      </c>
      <c r="E6" s="9">
        <f>ROUND(E4/E3*100,1)</f>
        <v>94.1</v>
      </c>
      <c r="F6" s="9">
        <f>ROUND(F4/F3*100,1)</f>
        <v>102.4</v>
      </c>
      <c r="G6" s="9">
        <f>ROUND(G4/G3*100,1)</f>
        <v>84.3</v>
      </c>
      <c r="H6" s="9">
        <f>ROUND(H4/H3*100,1)</f>
        <v>91.7</v>
      </c>
      <c r="I6" s="9">
        <f>ROUND(I4/I3*100,1)</f>
        <v>93.3</v>
      </c>
      <c r="J6" s="20"/>
      <c r="K6" s="4"/>
      <c r="L6" s="4"/>
      <c r="M6" s="4"/>
      <c r="N6" s="4"/>
    </row>
    <row r="7" spans="1:14" s="1" customFormat="1" ht="19.5" customHeight="1">
      <c r="A7" s="30" t="s">
        <v>20</v>
      </c>
      <c r="B7" s="36" t="s">
        <v>26</v>
      </c>
      <c r="C7" s="37"/>
      <c r="D7" s="16" t="s">
        <v>5</v>
      </c>
      <c r="E7" s="10">
        <f>SUM(F7:G7)</f>
        <v>75420</v>
      </c>
      <c r="F7" s="10">
        <f>SUM(H7:I7,E30:J30)</f>
        <v>41384</v>
      </c>
      <c r="G7" s="5">
        <v>34036</v>
      </c>
      <c r="H7" s="5">
        <v>25352</v>
      </c>
      <c r="I7" s="5">
        <v>4964</v>
      </c>
      <c r="J7" s="20"/>
      <c r="K7" s="4"/>
      <c r="L7" s="4"/>
      <c r="M7" s="4"/>
      <c r="N7" s="4"/>
    </row>
    <row r="8" spans="1:14" s="1" customFormat="1" ht="19.5" customHeight="1">
      <c r="A8" s="31"/>
      <c r="B8" s="23" t="s">
        <v>24</v>
      </c>
      <c r="C8" s="12" t="s">
        <v>12</v>
      </c>
      <c r="D8" s="16" t="s">
        <v>5</v>
      </c>
      <c r="E8" s="10">
        <f>SUM(F8:G8)</f>
        <v>72057</v>
      </c>
      <c r="F8" s="10">
        <f>SUM(H8:I8,E31:J31)</f>
        <v>42703</v>
      </c>
      <c r="G8" s="5">
        <v>29354</v>
      </c>
      <c r="H8" s="5">
        <v>23399</v>
      </c>
      <c r="I8" s="5">
        <v>4885</v>
      </c>
      <c r="J8" s="20"/>
      <c r="K8" s="4"/>
      <c r="L8" s="4"/>
      <c r="M8" s="4"/>
      <c r="N8" s="4"/>
    </row>
    <row r="9" spans="1:14" s="1" customFormat="1" ht="19.5" customHeight="1">
      <c r="A9" s="31"/>
      <c r="B9" s="24"/>
      <c r="C9" s="12" t="s">
        <v>0</v>
      </c>
      <c r="D9" s="16" t="s">
        <v>32</v>
      </c>
      <c r="E9" s="9">
        <v>100</v>
      </c>
      <c r="F9" s="9">
        <f>ROUND(F8/$E$8*100,2)</f>
        <v>59.26</v>
      </c>
      <c r="G9" s="9">
        <f>ROUND(G8/$E$8*100,2)</f>
        <v>40.74</v>
      </c>
      <c r="H9" s="9">
        <f>ROUND(H8/$E$8*100,2)</f>
        <v>32.47</v>
      </c>
      <c r="I9" s="9">
        <f>ROUND(I8/$E$8*100,2)</f>
        <v>6.78</v>
      </c>
      <c r="J9" s="20"/>
      <c r="K9" s="4"/>
      <c r="L9" s="4"/>
      <c r="M9" s="4"/>
      <c r="N9" s="4"/>
    </row>
    <row r="10" spans="1:14" s="1" customFormat="1" ht="19.5" customHeight="1">
      <c r="A10" s="31"/>
      <c r="B10" s="25"/>
      <c r="C10" s="12" t="s">
        <v>1</v>
      </c>
      <c r="D10" s="16" t="s">
        <v>32</v>
      </c>
      <c r="E10" s="9">
        <f>ROUND(E8/E7*100,1)</f>
        <v>95.5</v>
      </c>
      <c r="F10" s="9">
        <f>ROUND(F8/F7*100,1)</f>
        <v>103.2</v>
      </c>
      <c r="G10" s="9">
        <f>ROUND(G8/G7*100,1)</f>
        <v>86.2</v>
      </c>
      <c r="H10" s="9">
        <f>ROUND(H8/H7*100,1)</f>
        <v>92.3</v>
      </c>
      <c r="I10" s="9">
        <f>ROUND(I8/I7*100,1)</f>
        <v>98.4</v>
      </c>
      <c r="J10" s="20"/>
      <c r="K10" s="4"/>
      <c r="L10" s="4"/>
      <c r="M10" s="4"/>
      <c r="N10" s="4"/>
    </row>
    <row r="11" spans="1:14" s="1" customFormat="1" ht="19.5" customHeight="1">
      <c r="A11" s="31"/>
      <c r="B11" s="23" t="s">
        <v>18</v>
      </c>
      <c r="C11" s="12" t="s">
        <v>23</v>
      </c>
      <c r="D11" s="16" t="s">
        <v>5</v>
      </c>
      <c r="E11" s="9">
        <f aca="true" t="shared" si="0" ref="E11:I12">ROUND(E7/E3,1)</f>
        <v>5.7</v>
      </c>
      <c r="F11" s="9">
        <f t="shared" si="0"/>
        <v>5.9</v>
      </c>
      <c r="G11" s="9">
        <f t="shared" si="0"/>
        <v>5.6</v>
      </c>
      <c r="H11" s="9">
        <f t="shared" si="0"/>
        <v>6.3</v>
      </c>
      <c r="I11" s="9">
        <f t="shared" si="0"/>
        <v>5.3</v>
      </c>
      <c r="J11" s="20"/>
      <c r="K11" s="4"/>
      <c r="L11" s="4"/>
      <c r="M11" s="4"/>
      <c r="N11" s="4"/>
    </row>
    <row r="12" spans="1:14" s="1" customFormat="1" ht="19.5" customHeight="1">
      <c r="A12" s="31"/>
      <c r="B12" s="26"/>
      <c r="C12" s="15" t="s">
        <v>25</v>
      </c>
      <c r="D12" s="16" t="s">
        <v>5</v>
      </c>
      <c r="E12" s="9">
        <f t="shared" si="0"/>
        <v>5.8</v>
      </c>
      <c r="F12" s="9">
        <f t="shared" si="0"/>
        <v>5.9</v>
      </c>
      <c r="G12" s="9">
        <f t="shared" si="0"/>
        <v>5.7</v>
      </c>
      <c r="H12" s="9">
        <f t="shared" si="0"/>
        <v>6.4</v>
      </c>
      <c r="I12" s="9">
        <f t="shared" si="0"/>
        <v>5.6</v>
      </c>
      <c r="J12" s="20"/>
      <c r="K12" s="4"/>
      <c r="L12" s="4"/>
      <c r="M12" s="4"/>
      <c r="N12" s="4"/>
    </row>
    <row r="13" spans="1:14" s="1" customFormat="1" ht="19.5" customHeight="1">
      <c r="A13" s="32"/>
      <c r="B13" s="27"/>
      <c r="C13" s="12" t="s">
        <v>1</v>
      </c>
      <c r="D13" s="16" t="s">
        <v>32</v>
      </c>
      <c r="E13" s="9">
        <f>ROUND(E12/E11*100,2)</f>
        <v>101.75</v>
      </c>
      <c r="F13" s="9">
        <f>ROUND(F12/F11*100,2)</f>
        <v>100</v>
      </c>
      <c r="G13" s="9">
        <f>ROUND(G12/G11*100,2)</f>
        <v>101.79</v>
      </c>
      <c r="H13" s="9">
        <f>ROUND(H12/H11*100,2)</f>
        <v>101.59</v>
      </c>
      <c r="I13" s="9">
        <f>ROUND(I12/I11*100,2)</f>
        <v>105.66</v>
      </c>
      <c r="J13" s="20"/>
      <c r="K13" s="4"/>
      <c r="L13" s="4"/>
      <c r="M13" s="4"/>
      <c r="N13" s="4"/>
    </row>
    <row r="14" spans="1:14" s="1" customFormat="1" ht="19.5" customHeight="1">
      <c r="A14" s="33" t="s">
        <v>39</v>
      </c>
      <c r="B14" s="36" t="s">
        <v>26</v>
      </c>
      <c r="C14" s="37"/>
      <c r="D14" s="16" t="s">
        <v>6</v>
      </c>
      <c r="E14" s="10">
        <f>SUM(F14:G14)</f>
        <v>192816268</v>
      </c>
      <c r="F14" s="10">
        <f>SUM(H14:I14,E37:J37)</f>
        <v>112652891</v>
      </c>
      <c r="G14" s="5">
        <v>80163377</v>
      </c>
      <c r="H14" s="5">
        <v>82579472</v>
      </c>
      <c r="I14" s="5">
        <v>11430624</v>
      </c>
      <c r="J14" s="20"/>
      <c r="K14" s="4"/>
      <c r="L14" s="4"/>
      <c r="M14" s="4"/>
      <c r="N14" s="4"/>
    </row>
    <row r="15" spans="1:14" s="1" customFormat="1" ht="19.5" customHeight="1">
      <c r="A15" s="33"/>
      <c r="B15" s="23" t="s">
        <v>24</v>
      </c>
      <c r="C15" s="12" t="s">
        <v>12</v>
      </c>
      <c r="D15" s="16" t="s">
        <v>6</v>
      </c>
      <c r="E15" s="10">
        <f>SUM(F15:G15)</f>
        <v>193845904</v>
      </c>
      <c r="F15" s="10">
        <f>SUM(H15:I15,E38:J38)</f>
        <v>122979771</v>
      </c>
      <c r="G15" s="5">
        <v>70866133</v>
      </c>
      <c r="H15" s="5">
        <v>85620967</v>
      </c>
      <c r="I15" s="5">
        <v>11687119</v>
      </c>
      <c r="J15" s="20"/>
      <c r="K15" s="4"/>
      <c r="L15" s="4"/>
      <c r="M15" s="4"/>
      <c r="N15" s="4"/>
    </row>
    <row r="16" spans="1:14" s="1" customFormat="1" ht="19.5" customHeight="1">
      <c r="A16" s="33"/>
      <c r="B16" s="24"/>
      <c r="C16" s="12" t="s">
        <v>0</v>
      </c>
      <c r="D16" s="16" t="s">
        <v>33</v>
      </c>
      <c r="E16" s="9">
        <v>100</v>
      </c>
      <c r="F16" s="9">
        <f>ROUND(F15/$E$15*100,1)</f>
        <v>63.4</v>
      </c>
      <c r="G16" s="9">
        <f>ROUND(G15/$E$15*100,1)</f>
        <v>36.6</v>
      </c>
      <c r="H16" s="9">
        <f>ROUND(H15/$E$15*100,1)</f>
        <v>44.2</v>
      </c>
      <c r="I16" s="9">
        <f>ROUND(I15/$E$15*100,1)</f>
        <v>6</v>
      </c>
      <c r="J16" s="20"/>
      <c r="K16" s="4"/>
      <c r="L16" s="4"/>
      <c r="M16" s="4"/>
      <c r="N16" s="4"/>
    </row>
    <row r="17" spans="1:14" s="1" customFormat="1" ht="19.5" customHeight="1">
      <c r="A17" s="33"/>
      <c r="B17" s="25"/>
      <c r="C17" s="12" t="s">
        <v>1</v>
      </c>
      <c r="D17" s="16" t="s">
        <v>33</v>
      </c>
      <c r="E17" s="9">
        <f>ROUND(E15/E14*100,2)</f>
        <v>100.53</v>
      </c>
      <c r="F17" s="9">
        <f>ROUND(F15/F14*100,2)</f>
        <v>109.17</v>
      </c>
      <c r="G17" s="9">
        <f>ROUND(G15/G14*100,2)</f>
        <v>88.4</v>
      </c>
      <c r="H17" s="9">
        <f>ROUND(H15/H14*100,2)</f>
        <v>103.68</v>
      </c>
      <c r="I17" s="9">
        <f>ROUND(I15/I14*100,2)</f>
        <v>102.24</v>
      </c>
      <c r="J17" s="20"/>
      <c r="K17" s="4"/>
      <c r="L17" s="4"/>
      <c r="M17" s="4"/>
      <c r="N17" s="4"/>
    </row>
    <row r="18" spans="1:14" s="1" customFormat="1" ht="19.5" customHeight="1">
      <c r="A18" s="33"/>
      <c r="B18" s="38" t="s">
        <v>18</v>
      </c>
      <c r="C18" s="12" t="s">
        <v>23</v>
      </c>
      <c r="D18" s="16" t="s">
        <v>6</v>
      </c>
      <c r="E18" s="10">
        <f>ROUND(E14/E3,1)</f>
        <v>14672.9</v>
      </c>
      <c r="F18" s="10">
        <f>ROUND(F14/F3,1)</f>
        <v>15947.5</v>
      </c>
      <c r="G18" s="10">
        <f>ROUND(G14/G3,1)</f>
        <v>13191.3</v>
      </c>
      <c r="H18" s="10">
        <f>ROUND(H14/H3,1)</f>
        <v>20598.5</v>
      </c>
      <c r="I18" s="10">
        <f>ROUND(I14/I3,1)</f>
        <v>12291</v>
      </c>
      <c r="J18" s="20"/>
      <c r="K18" s="4"/>
      <c r="L18" s="4"/>
      <c r="M18" s="4"/>
      <c r="N18" s="4"/>
    </row>
    <row r="19" spans="1:14" s="1" customFormat="1" ht="19.5" customHeight="1">
      <c r="A19" s="33"/>
      <c r="B19" s="39"/>
      <c r="C19" s="15" t="s">
        <v>25</v>
      </c>
      <c r="D19" s="16" t="s">
        <v>6</v>
      </c>
      <c r="E19" s="10">
        <f>ROUND(E15/E4,1)</f>
        <v>15682.1</v>
      </c>
      <c r="F19" s="10">
        <f>ROUND(F15/F4,0)</f>
        <v>16996</v>
      </c>
      <c r="G19" s="10">
        <f>ROUND(G15/G4,0)</f>
        <v>13828</v>
      </c>
      <c r="H19" s="10">
        <f>ROUND(H15/H4,1)</f>
        <v>23279.2</v>
      </c>
      <c r="I19" s="10">
        <f>ROUND(I15/I4,1)</f>
        <v>13464.4</v>
      </c>
      <c r="J19" s="20"/>
      <c r="K19" s="4"/>
      <c r="L19" s="4"/>
      <c r="M19" s="4"/>
      <c r="N19" s="4"/>
    </row>
    <row r="20" spans="1:14" s="1" customFormat="1" ht="19.5" customHeight="1">
      <c r="A20" s="33"/>
      <c r="B20" s="39"/>
      <c r="C20" s="12" t="s">
        <v>1</v>
      </c>
      <c r="D20" s="16" t="s">
        <v>33</v>
      </c>
      <c r="E20" s="9">
        <f>ROUND(E19/E18*100,2)</f>
        <v>106.88</v>
      </c>
      <c r="F20" s="9">
        <f>ROUND(F19/F18*100,2)</f>
        <v>106.57</v>
      </c>
      <c r="G20" s="9">
        <f>ROUND(G19/G18*100,2)</f>
        <v>104.83</v>
      </c>
      <c r="H20" s="9">
        <f>ROUND(H19/H18*100,2)</f>
        <v>113.01</v>
      </c>
      <c r="I20" s="9">
        <f>ROUND(I19/I18*100,2)</f>
        <v>109.55</v>
      </c>
      <c r="J20" s="20"/>
      <c r="K20" s="4"/>
      <c r="L20" s="4"/>
      <c r="M20" s="4"/>
      <c r="N20" s="4"/>
    </row>
    <row r="21" spans="1:14" s="1" customFormat="1" ht="19.5" customHeight="1">
      <c r="A21" s="33"/>
      <c r="B21" s="43" t="s">
        <v>37</v>
      </c>
      <c r="C21" s="12" t="s">
        <v>23</v>
      </c>
      <c r="D21" s="16" t="s">
        <v>6</v>
      </c>
      <c r="E21" s="10">
        <f aca="true" t="shared" si="1" ref="E21:I22">ROUND(E14/E7,1)</f>
        <v>2556.6</v>
      </c>
      <c r="F21" s="10">
        <f t="shared" si="1"/>
        <v>2722.1</v>
      </c>
      <c r="G21" s="10">
        <f t="shared" si="1"/>
        <v>2355.3</v>
      </c>
      <c r="H21" s="10">
        <f t="shared" si="1"/>
        <v>3257.3</v>
      </c>
      <c r="I21" s="10">
        <f t="shared" si="1"/>
        <v>2302.7</v>
      </c>
      <c r="J21" s="20"/>
      <c r="K21" s="4"/>
      <c r="L21" s="4"/>
      <c r="M21" s="4"/>
      <c r="N21" s="4"/>
    </row>
    <row r="22" spans="1:14" s="1" customFormat="1" ht="19.5" customHeight="1">
      <c r="A22" s="33"/>
      <c r="B22" s="43"/>
      <c r="C22" s="15" t="s">
        <v>25</v>
      </c>
      <c r="D22" s="16" t="s">
        <v>6</v>
      </c>
      <c r="E22" s="10">
        <f t="shared" si="1"/>
        <v>2690.2</v>
      </c>
      <c r="F22" s="10">
        <f t="shared" si="1"/>
        <v>2879.9</v>
      </c>
      <c r="G22" s="10">
        <f t="shared" si="1"/>
        <v>2414.2</v>
      </c>
      <c r="H22" s="10">
        <f t="shared" si="1"/>
        <v>3659.2</v>
      </c>
      <c r="I22" s="10">
        <f t="shared" si="1"/>
        <v>2392.5</v>
      </c>
      <c r="J22" s="20"/>
      <c r="K22" s="4"/>
      <c r="L22" s="4"/>
      <c r="M22" s="4"/>
      <c r="N22" s="4"/>
    </row>
    <row r="23" spans="1:14" s="1" customFormat="1" ht="19.5" customHeight="1">
      <c r="A23" s="33"/>
      <c r="B23" s="43"/>
      <c r="C23" s="12" t="s">
        <v>1</v>
      </c>
      <c r="D23" s="16" t="s">
        <v>33</v>
      </c>
      <c r="E23" s="9">
        <f>ROUND(E22/E21*100,2)</f>
        <v>105.23</v>
      </c>
      <c r="F23" s="9">
        <f>ROUND(F22/F21*100,2)</f>
        <v>105.8</v>
      </c>
      <c r="G23" s="9">
        <f>ROUND(G22/G21*100,2)</f>
        <v>102.5</v>
      </c>
      <c r="H23" s="9">
        <f>ROUNDDOWN(H22/H21*100,1)</f>
        <v>112.3</v>
      </c>
      <c r="I23" s="9">
        <f>ROUND(I22/I21*100,2)</f>
        <v>103.9</v>
      </c>
      <c r="J23" s="20"/>
      <c r="K23" s="4"/>
      <c r="L23" s="4"/>
      <c r="M23" s="4"/>
      <c r="N23" s="4"/>
    </row>
    <row r="24" spans="1:10" s="3" customFormat="1" ht="9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4" s="1" customFormat="1" ht="19.5" customHeight="1">
      <c r="A25" s="40" t="s">
        <v>21</v>
      </c>
      <c r="B25" s="41"/>
      <c r="C25" s="42"/>
      <c r="D25" s="16" t="s">
        <v>4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34</v>
      </c>
      <c r="K25" s="4"/>
      <c r="L25" s="4"/>
      <c r="M25" s="4"/>
      <c r="N25" s="4"/>
    </row>
    <row r="26" spans="1:14" s="1" customFormat="1" ht="19.5" customHeight="1">
      <c r="A26" s="30" t="s">
        <v>19</v>
      </c>
      <c r="B26" s="36" t="s">
        <v>27</v>
      </c>
      <c r="C26" s="37"/>
      <c r="D26" s="16" t="s">
        <v>2</v>
      </c>
      <c r="E26" s="5">
        <v>356</v>
      </c>
      <c r="F26" s="5">
        <v>534</v>
      </c>
      <c r="G26" s="5">
        <v>401</v>
      </c>
      <c r="H26" s="5">
        <v>435</v>
      </c>
      <c r="I26" s="5">
        <v>399</v>
      </c>
      <c r="J26" s="17" t="s">
        <v>35</v>
      </c>
      <c r="K26" s="4"/>
      <c r="L26" s="4"/>
      <c r="M26" s="4"/>
      <c r="N26" s="4"/>
    </row>
    <row r="27" spans="1:14" s="1" customFormat="1" ht="19.5" customHeight="1">
      <c r="A27" s="31"/>
      <c r="B27" s="23" t="s">
        <v>24</v>
      </c>
      <c r="C27" s="12" t="s">
        <v>12</v>
      </c>
      <c r="D27" s="16" t="s">
        <v>2</v>
      </c>
      <c r="E27" s="5">
        <v>324</v>
      </c>
      <c r="F27" s="5">
        <v>529</v>
      </c>
      <c r="G27" s="5">
        <v>392</v>
      </c>
      <c r="H27" s="5">
        <v>417</v>
      </c>
      <c r="I27" s="5">
        <v>378</v>
      </c>
      <c r="J27" s="5">
        <v>650</v>
      </c>
      <c r="K27" s="4"/>
      <c r="L27" s="4"/>
      <c r="M27" s="4"/>
      <c r="N27" s="4"/>
    </row>
    <row r="28" spans="1:14" s="1" customFormat="1" ht="19.5" customHeight="1">
      <c r="A28" s="31"/>
      <c r="B28" s="24"/>
      <c r="C28" s="12" t="s">
        <v>0</v>
      </c>
      <c r="D28" s="16" t="s">
        <v>31</v>
      </c>
      <c r="E28" s="9">
        <f aca="true" t="shared" si="2" ref="E28:J28">ROUND(E27/$E$4*100,1)</f>
        <v>2.6</v>
      </c>
      <c r="F28" s="9">
        <f t="shared" si="2"/>
        <v>4.3</v>
      </c>
      <c r="G28" s="9">
        <f t="shared" si="2"/>
        <v>3.2</v>
      </c>
      <c r="H28" s="9">
        <f t="shared" si="2"/>
        <v>3.4</v>
      </c>
      <c r="I28" s="9">
        <f t="shared" si="2"/>
        <v>3.1</v>
      </c>
      <c r="J28" s="6">
        <f t="shared" si="2"/>
        <v>5.3</v>
      </c>
      <c r="K28" s="4"/>
      <c r="L28" s="4"/>
      <c r="M28" s="4"/>
      <c r="N28" s="4"/>
    </row>
    <row r="29" spans="1:14" s="1" customFormat="1" ht="19.5" customHeight="1">
      <c r="A29" s="32"/>
      <c r="B29" s="25"/>
      <c r="C29" s="12" t="s">
        <v>1</v>
      </c>
      <c r="D29" s="16" t="s">
        <v>31</v>
      </c>
      <c r="E29" s="9">
        <f>ROUND(E27/E26*100,1)</f>
        <v>91</v>
      </c>
      <c r="F29" s="9">
        <f>ROUND(F27/F26*100,1)</f>
        <v>99.1</v>
      </c>
      <c r="G29" s="9">
        <f>ROUND(G27/G26*100,1)</f>
        <v>97.8</v>
      </c>
      <c r="H29" s="9">
        <f>ROUND(H27/H26*100,1)</f>
        <v>95.9</v>
      </c>
      <c r="I29" s="9">
        <f>ROUND(I27/I26*100,1)</f>
        <v>94.7</v>
      </c>
      <c r="J29" s="17" t="s">
        <v>35</v>
      </c>
      <c r="K29" s="4"/>
      <c r="L29" s="4"/>
      <c r="M29" s="4"/>
      <c r="N29" s="4"/>
    </row>
    <row r="30" spans="1:14" s="1" customFormat="1" ht="19.5" customHeight="1">
      <c r="A30" s="30" t="s">
        <v>20</v>
      </c>
      <c r="B30" s="36" t="s">
        <v>28</v>
      </c>
      <c r="C30" s="37"/>
      <c r="D30" s="16" t="s">
        <v>5</v>
      </c>
      <c r="E30" s="5">
        <v>1609</v>
      </c>
      <c r="F30" s="5">
        <v>2800</v>
      </c>
      <c r="G30" s="5">
        <v>2301</v>
      </c>
      <c r="H30" s="5">
        <v>2103</v>
      </c>
      <c r="I30" s="5">
        <v>2255</v>
      </c>
      <c r="J30" s="17" t="s">
        <v>35</v>
      </c>
      <c r="K30" s="4"/>
      <c r="L30" s="4"/>
      <c r="M30" s="4"/>
      <c r="N30" s="4"/>
    </row>
    <row r="31" spans="1:14" s="1" customFormat="1" ht="19.5" customHeight="1">
      <c r="A31" s="31"/>
      <c r="B31" s="23" t="s">
        <v>24</v>
      </c>
      <c r="C31" s="12" t="s">
        <v>12</v>
      </c>
      <c r="D31" s="16" t="s">
        <v>5</v>
      </c>
      <c r="E31" s="5">
        <v>1404</v>
      </c>
      <c r="F31" s="5">
        <v>2687</v>
      </c>
      <c r="G31" s="5">
        <v>2160</v>
      </c>
      <c r="H31" s="5">
        <v>1971</v>
      </c>
      <c r="I31" s="5">
        <v>2261</v>
      </c>
      <c r="J31" s="5">
        <v>3936</v>
      </c>
      <c r="K31" s="4"/>
      <c r="L31" s="4"/>
      <c r="M31" s="4"/>
      <c r="N31" s="4"/>
    </row>
    <row r="32" spans="1:14" s="1" customFormat="1" ht="19.5" customHeight="1">
      <c r="A32" s="31"/>
      <c r="B32" s="24"/>
      <c r="C32" s="12" t="s">
        <v>0</v>
      </c>
      <c r="D32" s="16" t="s">
        <v>32</v>
      </c>
      <c r="E32" s="9">
        <f aca="true" t="shared" si="3" ref="E32:J32">ROUND(E31/$E$8*100,1)</f>
        <v>1.9</v>
      </c>
      <c r="F32" s="9">
        <f t="shared" si="3"/>
        <v>3.7</v>
      </c>
      <c r="G32" s="9">
        <f t="shared" si="3"/>
        <v>3</v>
      </c>
      <c r="H32" s="9">
        <f t="shared" si="3"/>
        <v>2.7</v>
      </c>
      <c r="I32" s="9">
        <f t="shared" si="3"/>
        <v>3.1</v>
      </c>
      <c r="J32" s="6">
        <f t="shared" si="3"/>
        <v>5.5</v>
      </c>
      <c r="K32" s="4"/>
      <c r="L32" s="4"/>
      <c r="M32" s="4"/>
      <c r="N32" s="4"/>
    </row>
    <row r="33" spans="1:14" s="1" customFormat="1" ht="19.5" customHeight="1">
      <c r="A33" s="31"/>
      <c r="B33" s="25"/>
      <c r="C33" s="12" t="s">
        <v>1</v>
      </c>
      <c r="D33" s="16" t="s">
        <v>32</v>
      </c>
      <c r="E33" s="9">
        <f>ROUND(E31/E30*100,1)</f>
        <v>87.3</v>
      </c>
      <c r="F33" s="9">
        <f>ROUND(F31/F30*100,1)</f>
        <v>96</v>
      </c>
      <c r="G33" s="9">
        <f>ROUND(G31/G30*100,1)</f>
        <v>93.9</v>
      </c>
      <c r="H33" s="9">
        <f>ROUND(H31/H30*100,1)</f>
        <v>93.7</v>
      </c>
      <c r="I33" s="9">
        <f>ROUND(I31/I30*100,1)</f>
        <v>100.3</v>
      </c>
      <c r="J33" s="17" t="s">
        <v>35</v>
      </c>
      <c r="K33" s="4"/>
      <c r="L33" s="4"/>
      <c r="M33" s="4"/>
      <c r="N33" s="4"/>
    </row>
    <row r="34" spans="1:14" s="1" customFormat="1" ht="19.5" customHeight="1">
      <c r="A34" s="31"/>
      <c r="B34" s="23" t="s">
        <v>18</v>
      </c>
      <c r="C34" s="12" t="s">
        <v>23</v>
      </c>
      <c r="D34" s="16" t="s">
        <v>5</v>
      </c>
      <c r="E34" s="9">
        <f aca="true" t="shared" si="4" ref="E34:I35">ROUND(E30/E26,1)</f>
        <v>4.5</v>
      </c>
      <c r="F34" s="9">
        <f t="shared" si="4"/>
        <v>5.2</v>
      </c>
      <c r="G34" s="9">
        <f t="shared" si="4"/>
        <v>5.7</v>
      </c>
      <c r="H34" s="9">
        <f t="shared" si="4"/>
        <v>4.8</v>
      </c>
      <c r="I34" s="9">
        <f t="shared" si="4"/>
        <v>5.7</v>
      </c>
      <c r="J34" s="17" t="s">
        <v>35</v>
      </c>
      <c r="K34" s="4"/>
      <c r="L34" s="4"/>
      <c r="M34" s="4"/>
      <c r="N34" s="4"/>
    </row>
    <row r="35" spans="1:14" s="1" customFormat="1" ht="19.5" customHeight="1">
      <c r="A35" s="31"/>
      <c r="B35" s="26"/>
      <c r="C35" s="15" t="s">
        <v>25</v>
      </c>
      <c r="D35" s="16" t="s">
        <v>5</v>
      </c>
      <c r="E35" s="9">
        <f t="shared" si="4"/>
        <v>4.3</v>
      </c>
      <c r="F35" s="9">
        <f t="shared" si="4"/>
        <v>5.1</v>
      </c>
      <c r="G35" s="9">
        <f t="shared" si="4"/>
        <v>5.5</v>
      </c>
      <c r="H35" s="9">
        <f t="shared" si="4"/>
        <v>4.7</v>
      </c>
      <c r="I35" s="9">
        <f t="shared" si="4"/>
        <v>6</v>
      </c>
      <c r="J35" s="6">
        <f>ROUND(J31/J27,1)</f>
        <v>6.1</v>
      </c>
      <c r="K35" s="4"/>
      <c r="L35" s="4"/>
      <c r="M35" s="4"/>
      <c r="N35" s="4"/>
    </row>
    <row r="36" spans="1:14" s="1" customFormat="1" ht="19.5" customHeight="1">
      <c r="A36" s="32"/>
      <c r="B36" s="27"/>
      <c r="C36" s="12" t="s">
        <v>1</v>
      </c>
      <c r="D36" s="16" t="s">
        <v>32</v>
      </c>
      <c r="E36" s="9">
        <f>ROUND(E35/E34*100,2)</f>
        <v>95.56</v>
      </c>
      <c r="F36" s="9">
        <f>ROUND(F35/F34*100,2)</f>
        <v>98.08</v>
      </c>
      <c r="G36" s="9">
        <f>ROUND(G35/G34*100,2)</f>
        <v>96.49</v>
      </c>
      <c r="H36" s="9">
        <f>ROUND(H35/H34*100,2)</f>
        <v>97.92</v>
      </c>
      <c r="I36" s="9">
        <f>ROUND(I35/I34*100,2)</f>
        <v>105.26</v>
      </c>
      <c r="J36" s="17" t="s">
        <v>35</v>
      </c>
      <c r="K36" s="4"/>
      <c r="L36" s="4"/>
      <c r="M36" s="4"/>
      <c r="N36" s="4"/>
    </row>
    <row r="37" spans="1:14" s="1" customFormat="1" ht="19.5" customHeight="1">
      <c r="A37" s="34" t="s">
        <v>40</v>
      </c>
      <c r="B37" s="36" t="s">
        <v>29</v>
      </c>
      <c r="C37" s="37"/>
      <c r="D37" s="16" t="s">
        <v>6</v>
      </c>
      <c r="E37" s="5">
        <v>2631870</v>
      </c>
      <c r="F37" s="5">
        <v>5363447</v>
      </c>
      <c r="G37" s="5">
        <v>3775304</v>
      </c>
      <c r="H37" s="5">
        <v>2722023</v>
      </c>
      <c r="I37" s="5">
        <v>4150151</v>
      </c>
      <c r="J37" s="17" t="s">
        <v>36</v>
      </c>
      <c r="K37" s="4"/>
      <c r="L37" s="4"/>
      <c r="M37" s="4"/>
      <c r="N37" s="4"/>
    </row>
    <row r="38" spans="1:14" s="1" customFormat="1" ht="19.5" customHeight="1">
      <c r="A38" s="35"/>
      <c r="B38" s="23" t="s">
        <v>24</v>
      </c>
      <c r="C38" s="12" t="s">
        <v>12</v>
      </c>
      <c r="D38" s="16" t="s">
        <v>6</v>
      </c>
      <c r="E38" s="5">
        <v>2573163</v>
      </c>
      <c r="F38" s="5">
        <v>4601551</v>
      </c>
      <c r="G38" s="5">
        <v>3697174</v>
      </c>
      <c r="H38" s="5">
        <v>2848030</v>
      </c>
      <c r="I38" s="5">
        <v>4333707</v>
      </c>
      <c r="J38" s="5">
        <v>7618060</v>
      </c>
      <c r="K38" s="4"/>
      <c r="L38" s="4"/>
      <c r="M38" s="4"/>
      <c r="N38" s="4"/>
    </row>
    <row r="39" spans="1:14" s="1" customFormat="1" ht="19.5" customHeight="1">
      <c r="A39" s="35"/>
      <c r="B39" s="24"/>
      <c r="C39" s="12" t="s">
        <v>0</v>
      </c>
      <c r="D39" s="16" t="s">
        <v>33</v>
      </c>
      <c r="E39" s="9">
        <f aca="true" t="shared" si="5" ref="E39:J39">ROUND(E38/$E$15*100,1)</f>
        <v>1.3</v>
      </c>
      <c r="F39" s="9">
        <f t="shared" si="5"/>
        <v>2.4</v>
      </c>
      <c r="G39" s="9">
        <f t="shared" si="5"/>
        <v>1.9</v>
      </c>
      <c r="H39" s="9">
        <f t="shared" si="5"/>
        <v>1.5</v>
      </c>
      <c r="I39" s="9">
        <f t="shared" si="5"/>
        <v>2.2</v>
      </c>
      <c r="J39" s="6">
        <f t="shared" si="5"/>
        <v>3.9</v>
      </c>
      <c r="K39" s="4"/>
      <c r="L39" s="4"/>
      <c r="M39" s="4"/>
      <c r="N39" s="4"/>
    </row>
    <row r="40" spans="1:14" s="1" customFormat="1" ht="19.5" customHeight="1">
      <c r="A40" s="35"/>
      <c r="B40" s="25"/>
      <c r="C40" s="12" t="s">
        <v>1</v>
      </c>
      <c r="D40" s="16" t="s">
        <v>33</v>
      </c>
      <c r="E40" s="9">
        <f>ROUND(E38/E37*100,2)</f>
        <v>97.77</v>
      </c>
      <c r="F40" s="9">
        <f>ROUND(F38/F37*100,2)</f>
        <v>85.79</v>
      </c>
      <c r="G40" s="9">
        <f>ROUND(G38/G37*100,2)</f>
        <v>97.93</v>
      </c>
      <c r="H40" s="9">
        <f>ROUND(H38/H37*100,2)</f>
        <v>104.63</v>
      </c>
      <c r="I40" s="9">
        <f>ROUND(I38/I37*100,1)</f>
        <v>104.4</v>
      </c>
      <c r="J40" s="17" t="s">
        <v>35</v>
      </c>
      <c r="K40" s="4"/>
      <c r="L40" s="4"/>
      <c r="M40" s="4"/>
      <c r="N40" s="4"/>
    </row>
    <row r="41" spans="1:14" s="1" customFormat="1" ht="19.5" customHeight="1">
      <c r="A41" s="35"/>
      <c r="B41" s="23" t="s">
        <v>18</v>
      </c>
      <c r="C41" s="12" t="s">
        <v>23</v>
      </c>
      <c r="D41" s="16" t="s">
        <v>7</v>
      </c>
      <c r="E41" s="10">
        <f aca="true" t="shared" si="6" ref="E41:I42">ROUND(E37/E26,1)</f>
        <v>7392.9</v>
      </c>
      <c r="F41" s="10">
        <f t="shared" si="6"/>
        <v>10043.9</v>
      </c>
      <c r="G41" s="10">
        <f t="shared" si="6"/>
        <v>9414.7</v>
      </c>
      <c r="H41" s="10">
        <f t="shared" si="6"/>
        <v>6257.5</v>
      </c>
      <c r="I41" s="10">
        <f t="shared" si="6"/>
        <v>10401.4</v>
      </c>
      <c r="J41" s="17" t="s">
        <v>35</v>
      </c>
      <c r="K41" s="4"/>
      <c r="L41" s="4"/>
      <c r="M41" s="4"/>
      <c r="N41" s="4"/>
    </row>
    <row r="42" spans="1:14" s="1" customFormat="1" ht="19.5" customHeight="1">
      <c r="A42" s="35"/>
      <c r="B42" s="26"/>
      <c r="C42" s="15" t="s">
        <v>25</v>
      </c>
      <c r="D42" s="16" t="s">
        <v>6</v>
      </c>
      <c r="E42" s="10">
        <f t="shared" si="6"/>
        <v>7941.9</v>
      </c>
      <c r="F42" s="10">
        <f t="shared" si="6"/>
        <v>8698.6</v>
      </c>
      <c r="G42" s="10">
        <f t="shared" si="6"/>
        <v>9431.6</v>
      </c>
      <c r="H42" s="10">
        <f t="shared" si="6"/>
        <v>6829.8</v>
      </c>
      <c r="I42" s="10">
        <f t="shared" si="6"/>
        <v>11464.8</v>
      </c>
      <c r="J42" s="5">
        <f>ROUND(J38/J27,1)</f>
        <v>11720.1</v>
      </c>
      <c r="K42" s="4"/>
      <c r="L42" s="4"/>
      <c r="M42" s="4"/>
      <c r="N42" s="4"/>
    </row>
    <row r="43" spans="1:14" s="1" customFormat="1" ht="19.5" customHeight="1">
      <c r="A43" s="35"/>
      <c r="B43" s="27"/>
      <c r="C43" s="12" t="s">
        <v>1</v>
      </c>
      <c r="D43" s="16" t="s">
        <v>33</v>
      </c>
      <c r="E43" s="9">
        <f>ROUND(E42/E41*100,2)</f>
        <v>107.43</v>
      </c>
      <c r="F43" s="9">
        <f>ROUND(F42/F41*100,2)</f>
        <v>86.61</v>
      </c>
      <c r="G43" s="9">
        <f>ROUND(G42/G41*100,2)</f>
        <v>100.18</v>
      </c>
      <c r="H43" s="9">
        <f>ROUND(H42/H41*100,2)</f>
        <v>109.15</v>
      </c>
      <c r="I43" s="9">
        <f>ROUND(I42/I41*100,2)</f>
        <v>110.22</v>
      </c>
      <c r="J43" s="17" t="s">
        <v>35</v>
      </c>
      <c r="K43" s="4"/>
      <c r="L43" s="4"/>
      <c r="M43" s="4"/>
      <c r="N43" s="4"/>
    </row>
    <row r="44" spans="1:14" s="1" customFormat="1" ht="19.5" customHeight="1">
      <c r="A44" s="35"/>
      <c r="B44" s="28" t="s">
        <v>38</v>
      </c>
      <c r="C44" s="12" t="s">
        <v>23</v>
      </c>
      <c r="D44" s="16" t="s">
        <v>6</v>
      </c>
      <c r="E44" s="10">
        <f aca="true" t="shared" si="7" ref="E44:I45">ROUND(E37/E30,1)</f>
        <v>1635.7</v>
      </c>
      <c r="F44" s="10">
        <f t="shared" si="7"/>
        <v>1915.5</v>
      </c>
      <c r="G44" s="10">
        <f t="shared" si="7"/>
        <v>1640.7</v>
      </c>
      <c r="H44" s="10">
        <f t="shared" si="7"/>
        <v>1294.4</v>
      </c>
      <c r="I44" s="10">
        <f t="shared" si="7"/>
        <v>1840.4</v>
      </c>
      <c r="J44" s="17" t="s">
        <v>35</v>
      </c>
      <c r="K44" s="4"/>
      <c r="L44" s="4"/>
      <c r="M44" s="4"/>
      <c r="N44" s="4"/>
    </row>
    <row r="45" spans="1:14" s="1" customFormat="1" ht="19.5" customHeight="1">
      <c r="A45" s="35"/>
      <c r="B45" s="29"/>
      <c r="C45" s="15" t="s">
        <v>25</v>
      </c>
      <c r="D45" s="16" t="s">
        <v>6</v>
      </c>
      <c r="E45" s="10">
        <f t="shared" si="7"/>
        <v>1832.7</v>
      </c>
      <c r="F45" s="10">
        <f t="shared" si="7"/>
        <v>1712.5</v>
      </c>
      <c r="G45" s="10">
        <f t="shared" si="7"/>
        <v>1711.7</v>
      </c>
      <c r="H45" s="10">
        <f t="shared" si="7"/>
        <v>1445</v>
      </c>
      <c r="I45" s="10">
        <f t="shared" si="7"/>
        <v>1916.7</v>
      </c>
      <c r="J45" s="5">
        <f>ROUND(J38/J31,1)</f>
        <v>1935.5</v>
      </c>
      <c r="K45" s="4"/>
      <c r="L45" s="4"/>
      <c r="M45" s="4"/>
      <c r="N45" s="4"/>
    </row>
    <row r="46" spans="1:14" s="1" customFormat="1" ht="19.5" customHeight="1">
      <c r="A46" s="35"/>
      <c r="B46" s="29"/>
      <c r="C46" s="14" t="s">
        <v>1</v>
      </c>
      <c r="D46" s="13" t="s">
        <v>33</v>
      </c>
      <c r="E46" s="11">
        <f>ROUND(E45/E44*100,2)</f>
        <v>112.04</v>
      </c>
      <c r="F46" s="11">
        <f>ROUND(F45/F44*100,2)</f>
        <v>89.4</v>
      </c>
      <c r="G46" s="11">
        <f>ROUND(G45/G44*100,2)</f>
        <v>104.33</v>
      </c>
      <c r="H46" s="9">
        <f>ROUNDDOWN(H45/H44*100,1)</f>
        <v>111.6</v>
      </c>
      <c r="I46" s="9">
        <f>ROUND(I45/I44*100,1)</f>
        <v>104.1</v>
      </c>
      <c r="J46" s="17" t="s">
        <v>35</v>
      </c>
      <c r="K46" s="4"/>
      <c r="L46" s="4"/>
      <c r="M46" s="4"/>
      <c r="N46" s="4"/>
    </row>
    <row r="47" spans="1:10" s="1" customFormat="1" ht="19.5" customHeight="1">
      <c r="A47" s="19" t="s">
        <v>41</v>
      </c>
      <c r="B47" s="19"/>
      <c r="C47" s="19"/>
      <c r="D47" s="19"/>
      <c r="E47" s="19"/>
      <c r="F47" s="19"/>
      <c r="G47" s="19"/>
      <c r="H47" s="19"/>
      <c r="I47" s="19"/>
      <c r="J47" s="19"/>
    </row>
    <row r="48" s="7" customFormat="1" ht="13.5"/>
    <row r="49" s="7" customFormat="1" ht="13.5"/>
    <row r="50" s="7" customFormat="1" ht="13.5"/>
    <row r="51" s="7" customFormat="1" ht="13.5"/>
    <row r="52" spans="1:9" s="7" customFormat="1" ht="13.5">
      <c r="A52" s="8"/>
      <c r="B52" s="8"/>
      <c r="C52" s="8"/>
      <c r="D52" s="8"/>
      <c r="E52" s="8"/>
      <c r="F52" s="8"/>
      <c r="G52" s="8"/>
      <c r="H52" s="8"/>
      <c r="I52" s="8"/>
    </row>
    <row r="53" spans="1:9" s="7" customFormat="1" ht="13.5">
      <c r="A53" s="8"/>
      <c r="B53" s="8"/>
      <c r="C53" s="8"/>
      <c r="D53" s="8"/>
      <c r="E53" s="8"/>
      <c r="F53" s="8"/>
      <c r="G53" s="8"/>
      <c r="H53" s="8"/>
      <c r="I53" s="8"/>
    </row>
    <row r="54" spans="1:9" s="7" customFormat="1" ht="13.5">
      <c r="A54" s="8"/>
      <c r="B54" s="8"/>
      <c r="C54" s="8"/>
      <c r="D54" s="8"/>
      <c r="E54" s="8"/>
      <c r="F54" s="8"/>
      <c r="G54" s="8"/>
      <c r="H54" s="8"/>
      <c r="I54" s="8"/>
    </row>
    <row r="55" spans="1:9" s="7" customFormat="1" ht="13.5">
      <c r="A55" s="8"/>
      <c r="B55" s="8"/>
      <c r="C55" s="8"/>
      <c r="D55" s="8"/>
      <c r="E55" s="8"/>
      <c r="F55" s="8"/>
      <c r="G55" s="8"/>
      <c r="H55" s="8"/>
      <c r="I55" s="8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.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.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.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.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.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.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.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.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.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.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.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.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.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.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.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.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.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.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.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.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.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.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.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.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.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.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.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.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.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.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.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.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.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.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.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.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.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.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.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.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.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.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.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.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.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.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.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5">
      <c r="A229" s="2"/>
      <c r="B229" s="2"/>
      <c r="C229" s="2"/>
      <c r="D229" s="2"/>
      <c r="E229" s="2"/>
      <c r="F229" s="2"/>
      <c r="G229" s="2"/>
      <c r="H229" s="2"/>
      <c r="I229" s="2"/>
    </row>
  </sheetData>
  <sheetProtection sheet="1" objects="1" scenarios="1" formatCells="0" formatColumns="0" formatRows="0" insertColumns="0" insertRows="0"/>
  <mergeCells count="30"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A47:J47"/>
    <mergeCell ref="J2:J23"/>
    <mergeCell ref="A1:J1"/>
    <mergeCell ref="A24:J24"/>
    <mergeCell ref="B31:B33"/>
    <mergeCell ref="B34:B36"/>
    <mergeCell ref="B38:B40"/>
    <mergeCell ref="B41:B43"/>
    <mergeCell ref="B44:B46"/>
    <mergeCell ref="A3:A6"/>
  </mergeCells>
  <printOptions horizontalCentered="1"/>
  <pageMargins left="0.5905511811023623" right="0.5905511811023623" top="0.984251968503937" bottom="0.984251968503937" header="0.5118110236220472" footer="0.5118110236220472"/>
  <pageSetup firstPageNumber="86" useFirstPageNumber="1" horizontalDpi="240" verticalDpi="240" orientation="portrait" paperSize="9" scale="79" r:id="rId1"/>
  <headerFooter alignWithMargins="0">
    <oddFooter>&amp;C&amp;14 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2008-01-04T01:50:49Z</cp:lastPrinted>
  <dcterms:created xsi:type="dcterms:W3CDTF">2000-04-04T02:35:55Z</dcterms:created>
  <dcterms:modified xsi:type="dcterms:W3CDTF">2008-03-13T02:29:17Z</dcterms:modified>
  <cp:category/>
  <cp:version/>
  <cp:contentType/>
  <cp:contentStatus/>
</cp:coreProperties>
</file>