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<sst xmlns="http://schemas.openxmlformats.org/spreadsheetml/2006/main" count="138" uniqueCount="37">
  <si>
    <t>区　　分　／　項　　目</t>
  </si>
  <si>
    <t>被保険者</t>
  </si>
  <si>
    <t>件　　数</t>
  </si>
  <si>
    <t>日　　数</t>
  </si>
  <si>
    <t>費 用 額</t>
  </si>
  <si>
    <t>受 診 率</t>
  </si>
  <si>
    <t>1件当たり　           費用額</t>
  </si>
  <si>
    <t>1人当たり　           費用額</t>
  </si>
  <si>
    <t>1日当たり　          費用額</t>
  </si>
  <si>
    <t>単　　　　位</t>
  </si>
  <si>
    <t>人</t>
  </si>
  <si>
    <t>件</t>
  </si>
  <si>
    <t>日</t>
  </si>
  <si>
    <t>円</t>
  </si>
  <si>
    <t>入　　　院</t>
  </si>
  <si>
    <t>一　　　般</t>
  </si>
  <si>
    <t>退 職 者</t>
  </si>
  <si>
    <t>計</t>
  </si>
  <si>
    <t>入　院　外</t>
  </si>
  <si>
    <t>歯　　　科</t>
  </si>
  <si>
    <t>診 療 費 計</t>
  </si>
  <si>
    <t xml:space="preserve">調　　　剤 </t>
  </si>
  <si>
    <t>食事療養</t>
  </si>
  <si>
    <t>訪問看護</t>
  </si>
  <si>
    <t>療　養　費</t>
  </si>
  <si>
    <t>食事差額</t>
  </si>
  <si>
    <t>療養諸費</t>
  </si>
  <si>
    <t>※ 診療費計は、入院・入院外・歯科の合計とする。</t>
  </si>
  <si>
    <t xml:space="preserve">※ 食事療養の件数・日数・一件当たり費用額・一日当たり費用額は、再掲である。 </t>
  </si>
  <si>
    <t>移送費</t>
  </si>
  <si>
    <t>※ 療養諸費は、診療費計・調剤・訪問看護・療養費・食事差額・移送費の合計とする。</t>
  </si>
  <si>
    <t>前期高齢者</t>
  </si>
  <si>
    <t>（資料）市民部市民総室国民健康保険課調 （国民健康保険事業状況報告書）</t>
  </si>
  <si>
    <t>-</t>
  </si>
  <si>
    <t>％</t>
  </si>
  <si>
    <t>-</t>
  </si>
  <si>
    <t>4　国民健康保険被保険者給付状況（平成24年度）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</si>
</sst>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#,##0_ ;[Red]\-#,##0\ "/>
    <numFmt numFmtId="184" formatCode="#,##0.00_ ;[Red]\-#,##0.0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83" fontId="38" fillId="0" borderId="10" xfId="60" applyNumberFormat="1" applyFont="1" applyFill="1" applyBorder="1" applyAlignment="1" applyProtection="1">
      <alignment vertical="center"/>
      <protection locked="0"/>
    </xf>
    <xf numFmtId="183" fontId="38" fillId="0" borderId="10" xfId="60" applyNumberFormat="1" applyFont="1" applyFill="1" applyBorder="1" applyAlignment="1" applyProtection="1">
      <alignment horizontal="right"/>
      <protection locked="0"/>
    </xf>
    <xf numFmtId="183" fontId="38" fillId="0" borderId="10" xfId="60" applyNumberFormat="1" applyFont="1" applyFill="1" applyBorder="1" applyAlignment="1" applyProtection="1" quotePrefix="1">
      <alignment vertical="center"/>
      <protection locked="0"/>
    </xf>
    <xf numFmtId="183" fontId="38" fillId="0" borderId="10" xfId="60" applyNumberFormat="1" applyFont="1" applyFill="1" applyBorder="1" applyAlignment="1" applyProtection="1">
      <alignment horizontal="center" vertical="center"/>
      <protection locked="0"/>
    </xf>
    <xf numFmtId="183" fontId="38" fillId="0" borderId="10" xfId="60" applyNumberFormat="1" applyFont="1" applyFill="1" applyBorder="1" applyAlignment="1" applyProtection="1">
      <alignment horizontal="center" vertical="center"/>
      <protection/>
    </xf>
    <xf numFmtId="183" fontId="38" fillId="0" borderId="10" xfId="60" applyNumberFormat="1" applyFont="1" applyFill="1" applyBorder="1" applyAlignment="1" applyProtection="1">
      <alignment vertical="center"/>
      <protection/>
    </xf>
    <xf numFmtId="0" fontId="39" fillId="0" borderId="0" xfId="0" applyFont="1" applyFill="1" applyAlignment="1" applyProtection="1">
      <alignment/>
      <protection locked="0"/>
    </xf>
    <xf numFmtId="0" fontId="39" fillId="0" borderId="0" xfId="0" applyFont="1" applyFill="1" applyAlignment="1">
      <alignment/>
    </xf>
    <xf numFmtId="0" fontId="38" fillId="0" borderId="10" xfId="60" applyFont="1" applyFill="1" applyBorder="1" applyAlignment="1">
      <alignment horizontal="right" vertical="center"/>
      <protection/>
    </xf>
    <xf numFmtId="0" fontId="39" fillId="0" borderId="10" xfId="60" applyFont="1" applyFill="1" applyBorder="1" applyAlignment="1">
      <alignment horizontal="center" vertical="center" shrinkToFit="1"/>
      <protection/>
    </xf>
    <xf numFmtId="183" fontId="38" fillId="0" borderId="10" xfId="60" applyNumberFormat="1" applyFont="1" applyFill="1" applyBorder="1" applyAlignment="1" applyProtection="1">
      <alignment horizontal="right" vertical="center"/>
      <protection/>
    </xf>
    <xf numFmtId="0" fontId="39" fillId="0" borderId="11" xfId="60" applyFont="1" applyFill="1" applyBorder="1" applyAlignment="1">
      <alignment horizontal="center" vertical="center" shrinkToFit="1"/>
      <protection/>
    </xf>
    <xf numFmtId="183" fontId="38" fillId="0" borderId="11" xfId="60" applyNumberFormat="1" applyFont="1" applyFill="1" applyBorder="1" applyAlignment="1" applyProtection="1">
      <alignment vertical="center"/>
      <protection/>
    </xf>
    <xf numFmtId="0" fontId="38" fillId="0" borderId="0" xfId="60" applyFont="1" applyFill="1" applyBorder="1" applyAlignment="1" applyProtection="1">
      <alignment horizontal="left" vertical="center"/>
      <protection locked="0"/>
    </xf>
    <xf numFmtId="0" fontId="38" fillId="0" borderId="12" xfId="60" applyFont="1" applyFill="1" applyBorder="1" applyAlignment="1" applyProtection="1">
      <alignment horizontal="left" vertical="center"/>
      <protection locked="0"/>
    </xf>
    <xf numFmtId="0" fontId="39" fillId="0" borderId="13" xfId="60" applyFont="1" applyFill="1" applyBorder="1" applyAlignment="1">
      <alignment horizontal="center" vertical="center"/>
      <protection/>
    </xf>
    <xf numFmtId="0" fontId="39" fillId="0" borderId="14" xfId="60" applyFont="1" applyFill="1" applyBorder="1" applyAlignment="1">
      <alignment horizontal="center" vertical="center"/>
      <protection/>
    </xf>
    <xf numFmtId="0" fontId="39" fillId="0" borderId="15" xfId="60" applyFont="1" applyFill="1" applyBorder="1" applyAlignment="1">
      <alignment horizontal="center" vertical="center"/>
      <protection/>
    </xf>
    <xf numFmtId="0" fontId="39" fillId="0" borderId="16" xfId="60" applyFont="1" applyFill="1" applyBorder="1" applyAlignment="1">
      <alignment horizontal="center" vertical="center"/>
      <protection/>
    </xf>
    <xf numFmtId="0" fontId="39" fillId="0" borderId="12" xfId="60" applyFont="1" applyFill="1" applyBorder="1" applyAlignment="1">
      <alignment horizontal="center" vertical="center"/>
      <protection/>
    </xf>
    <xf numFmtId="0" fontId="39" fillId="0" borderId="17" xfId="60" applyFont="1" applyFill="1" applyBorder="1" applyAlignment="1">
      <alignment horizontal="center" vertical="center"/>
      <protection/>
    </xf>
    <xf numFmtId="0" fontId="39" fillId="0" borderId="11" xfId="60" applyFont="1" applyFill="1" applyBorder="1" applyAlignment="1">
      <alignment horizontal="center" vertical="center"/>
      <protection/>
    </xf>
    <xf numFmtId="0" fontId="39" fillId="0" borderId="18" xfId="60" applyFont="1" applyFill="1" applyBorder="1" applyAlignment="1">
      <alignment horizontal="center" vertical="center"/>
      <protection/>
    </xf>
    <xf numFmtId="0" fontId="40" fillId="0" borderId="11" xfId="60" applyFont="1" applyFill="1" applyBorder="1" applyAlignment="1">
      <alignment horizontal="center" vertical="center" wrapText="1"/>
      <protection/>
    </xf>
    <xf numFmtId="0" fontId="40" fillId="0" borderId="18" xfId="60" applyFont="1" applyFill="1" applyBorder="1" applyAlignment="1">
      <alignment horizontal="center" vertical="center" wrapText="1"/>
      <protection/>
    </xf>
    <xf numFmtId="0" fontId="39" fillId="0" borderId="19" xfId="60" applyFont="1" applyFill="1" applyBorder="1" applyAlignment="1">
      <alignment horizontal="center" vertical="center"/>
      <protection/>
    </xf>
    <xf numFmtId="0" fontId="39" fillId="0" borderId="20" xfId="60" applyFont="1" applyFill="1" applyBorder="1" applyAlignment="1">
      <alignment horizontal="center" vertical="center"/>
      <protection/>
    </xf>
    <xf numFmtId="0" fontId="39" fillId="0" borderId="21" xfId="60" applyFont="1" applyFill="1" applyBorder="1" applyAlignment="1">
      <alignment horizontal="center" vertical="center"/>
      <protection/>
    </xf>
    <xf numFmtId="0" fontId="38" fillId="0" borderId="19" xfId="60" applyFont="1" applyFill="1" applyBorder="1" applyAlignment="1">
      <alignment horizontal="right" vertical="center"/>
      <protection/>
    </xf>
    <xf numFmtId="0" fontId="38" fillId="0" borderId="21" xfId="60" applyFont="1" applyFill="1" applyBorder="1" applyAlignment="1">
      <alignment horizontal="right" vertical="center"/>
      <protection/>
    </xf>
    <xf numFmtId="0" fontId="39" fillId="0" borderId="13" xfId="60" applyFont="1" applyFill="1" applyBorder="1" applyAlignment="1">
      <alignment horizontal="center" vertical="center" shrinkToFit="1"/>
      <protection/>
    </xf>
    <xf numFmtId="0" fontId="39" fillId="0" borderId="15" xfId="60" applyFont="1" applyFill="1" applyBorder="1" applyAlignment="1">
      <alignment horizontal="center" vertical="center" shrinkToFit="1"/>
      <protection/>
    </xf>
    <xf numFmtId="0" fontId="39" fillId="0" borderId="22" xfId="60" applyFont="1" applyFill="1" applyBorder="1" applyAlignment="1">
      <alignment horizontal="center" vertical="center" shrinkToFit="1"/>
      <protection/>
    </xf>
    <xf numFmtId="0" fontId="39" fillId="0" borderId="23" xfId="60" applyFont="1" applyFill="1" applyBorder="1" applyAlignment="1">
      <alignment horizontal="center" vertical="center" shrinkToFit="1"/>
      <protection/>
    </xf>
    <xf numFmtId="0" fontId="39" fillId="0" borderId="16" xfId="60" applyFont="1" applyFill="1" applyBorder="1" applyAlignment="1">
      <alignment horizontal="center" vertical="center" shrinkToFit="1"/>
      <protection/>
    </xf>
    <xf numFmtId="0" fontId="39" fillId="0" borderId="17" xfId="60" applyFont="1" applyFill="1" applyBorder="1" applyAlignment="1">
      <alignment horizontal="center" vertical="center" shrinkToFit="1"/>
      <protection/>
    </xf>
    <xf numFmtId="183" fontId="38" fillId="0" borderId="19" xfId="60" applyNumberFormat="1" applyFont="1" applyFill="1" applyBorder="1" applyAlignment="1" applyProtection="1">
      <alignment vertical="center"/>
      <protection locked="0"/>
    </xf>
    <xf numFmtId="183" fontId="38" fillId="0" borderId="21" xfId="60" applyNumberFormat="1" applyFont="1" applyFill="1" applyBorder="1" applyAlignment="1" applyProtection="1">
      <alignment vertical="center"/>
      <protection locked="0"/>
    </xf>
    <xf numFmtId="184" fontId="38" fillId="0" borderId="19" xfId="60" applyNumberFormat="1" applyFont="1" applyFill="1" applyBorder="1" applyAlignment="1" applyProtection="1">
      <alignment vertical="center"/>
      <protection/>
    </xf>
    <xf numFmtId="184" fontId="38" fillId="0" borderId="21" xfId="60" applyNumberFormat="1" applyFont="1" applyFill="1" applyBorder="1" applyAlignment="1" applyProtection="1">
      <alignment vertical="center"/>
      <protection/>
    </xf>
    <xf numFmtId="183" fontId="38" fillId="0" borderId="19" xfId="60" applyNumberFormat="1" applyFont="1" applyFill="1" applyBorder="1" applyAlignment="1" applyProtection="1">
      <alignment vertical="center"/>
      <protection/>
    </xf>
    <xf numFmtId="183" fontId="38" fillId="0" borderId="21" xfId="60" applyNumberFormat="1" applyFont="1" applyFill="1" applyBorder="1" applyAlignment="1" applyProtection="1">
      <alignment vertical="center"/>
      <protection/>
    </xf>
    <xf numFmtId="183" fontId="38" fillId="0" borderId="13" xfId="60" applyNumberFormat="1" applyFont="1" applyFill="1" applyBorder="1" applyAlignment="1" applyProtection="1">
      <alignment vertical="center"/>
      <protection/>
    </xf>
    <xf numFmtId="183" fontId="38" fillId="0" borderId="15" xfId="60" applyNumberFormat="1" applyFont="1" applyFill="1" applyBorder="1" applyAlignment="1" applyProtection="1">
      <alignment vertical="center"/>
      <protection/>
    </xf>
    <xf numFmtId="0" fontId="39" fillId="0" borderId="10" xfId="60" applyFont="1" applyFill="1" applyBorder="1" applyAlignment="1">
      <alignment horizontal="center" vertical="center" shrinkToFit="1"/>
      <protection/>
    </xf>
    <xf numFmtId="183" fontId="38" fillId="0" borderId="10" xfId="60" applyNumberFormat="1" applyFont="1" applyFill="1" applyBorder="1" applyAlignment="1" applyProtection="1">
      <alignment vertical="center"/>
      <protection/>
    </xf>
    <xf numFmtId="183" fontId="38" fillId="0" borderId="19" xfId="60" applyNumberFormat="1" applyFont="1" applyFill="1" applyBorder="1" applyAlignment="1" applyProtection="1">
      <alignment horizontal="right" vertical="center"/>
      <protection/>
    </xf>
    <xf numFmtId="183" fontId="38" fillId="0" borderId="21" xfId="60" applyNumberFormat="1" applyFont="1" applyFill="1" applyBorder="1" applyAlignment="1" applyProtection="1">
      <alignment horizontal="right" vertical="center"/>
      <protection/>
    </xf>
    <xf numFmtId="183" fontId="38" fillId="0" borderId="10" xfId="60" applyNumberFormat="1" applyFont="1" applyFill="1" applyBorder="1" applyAlignment="1" applyProtection="1" quotePrefix="1">
      <alignment horizontal="right" vertical="center"/>
      <protection/>
    </xf>
    <xf numFmtId="183" fontId="38" fillId="0" borderId="10" xfId="60" applyNumberFormat="1" applyFont="1" applyFill="1" applyBorder="1" applyAlignment="1" applyProtection="1">
      <alignment horizontal="right" vertical="center"/>
      <protection/>
    </xf>
    <xf numFmtId="183" fontId="38" fillId="0" borderId="10" xfId="60" applyNumberFormat="1" applyFont="1" applyFill="1" applyBorder="1" applyAlignment="1" applyProtection="1">
      <alignment horizontal="center" vertical="center"/>
      <protection locked="0"/>
    </xf>
    <xf numFmtId="183" fontId="38" fillId="0" borderId="10" xfId="60" applyNumberFormat="1" applyFont="1" applyFill="1" applyBorder="1" applyAlignment="1" applyProtection="1">
      <alignment vertical="center"/>
      <protection locked="0"/>
    </xf>
    <xf numFmtId="183" fontId="38" fillId="0" borderId="19" xfId="60" applyNumberFormat="1" applyFont="1" applyFill="1" applyBorder="1" applyAlignment="1" applyProtection="1">
      <alignment horizontal="center" vertical="center"/>
      <protection/>
    </xf>
    <xf numFmtId="183" fontId="38" fillId="0" borderId="21" xfId="60" applyNumberFormat="1" applyFont="1" applyFill="1" applyBorder="1" applyAlignment="1" applyProtection="1">
      <alignment horizontal="center" vertical="center"/>
      <protection/>
    </xf>
    <xf numFmtId="0" fontId="38" fillId="0" borderId="14" xfId="60" applyFont="1" applyFill="1" applyBorder="1" applyAlignment="1" applyProtection="1">
      <alignment horizontal="left"/>
      <protection locked="0"/>
    </xf>
    <xf numFmtId="0" fontId="38" fillId="0" borderId="0" xfId="60" applyFont="1" applyFill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52"/>
  <sheetViews>
    <sheetView tabSelected="1" zoomScaleSheetLayoutView="75" workbookViewId="0" topLeftCell="A1">
      <selection activeCell="C7" sqref="C7"/>
    </sheetView>
  </sheetViews>
  <sheetFormatPr defaultColWidth="9.00390625" defaultRowHeight="13.5"/>
  <cols>
    <col min="1" max="1" width="8.625" style="8" customWidth="1"/>
    <col min="2" max="2" width="3.625" style="8" customWidth="1"/>
    <col min="3" max="4" width="9.625" style="8" customWidth="1"/>
    <col min="5" max="5" width="10.00390625" style="8" customWidth="1"/>
    <col min="6" max="7" width="5.125" style="8" customWidth="1"/>
    <col min="8" max="8" width="15.625" style="8" customWidth="1"/>
    <col min="9" max="9" width="5.625" style="8" customWidth="1"/>
    <col min="10" max="10" width="4.625" style="8" customWidth="1"/>
    <col min="11" max="12" width="9.625" style="8" customWidth="1"/>
    <col min="13" max="13" width="9.625" style="7" customWidth="1"/>
    <col min="14" max="15" width="9.00390625" style="7" customWidth="1"/>
    <col min="16" max="16384" width="9.00390625" style="8" customWidth="1"/>
  </cols>
  <sheetData>
    <row r="1" spans="1:13" s="7" customFormat="1" ht="14.25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3.5" customHeight="1">
      <c r="A2" s="16" t="s">
        <v>0</v>
      </c>
      <c r="B2" s="17"/>
      <c r="C2" s="18"/>
      <c r="D2" s="22" t="s">
        <v>1</v>
      </c>
      <c r="E2" s="22" t="s">
        <v>2</v>
      </c>
      <c r="F2" s="16" t="s">
        <v>3</v>
      </c>
      <c r="G2" s="18"/>
      <c r="H2" s="22" t="s">
        <v>4</v>
      </c>
      <c r="I2" s="16" t="s">
        <v>5</v>
      </c>
      <c r="J2" s="18"/>
      <c r="K2" s="24" t="s">
        <v>6</v>
      </c>
      <c r="L2" s="24" t="s">
        <v>7</v>
      </c>
      <c r="M2" s="24" t="s">
        <v>8</v>
      </c>
    </row>
    <row r="3" spans="1:13" ht="13.5">
      <c r="A3" s="19"/>
      <c r="B3" s="20"/>
      <c r="C3" s="21"/>
      <c r="D3" s="23"/>
      <c r="E3" s="23"/>
      <c r="F3" s="19"/>
      <c r="G3" s="21"/>
      <c r="H3" s="23"/>
      <c r="I3" s="19"/>
      <c r="J3" s="21"/>
      <c r="K3" s="25"/>
      <c r="L3" s="25"/>
      <c r="M3" s="25"/>
    </row>
    <row r="4" spans="1:13" ht="14.25">
      <c r="A4" s="26" t="s">
        <v>9</v>
      </c>
      <c r="B4" s="27"/>
      <c r="C4" s="28"/>
      <c r="D4" s="9" t="s">
        <v>10</v>
      </c>
      <c r="E4" s="9" t="s">
        <v>11</v>
      </c>
      <c r="F4" s="29" t="s">
        <v>12</v>
      </c>
      <c r="G4" s="30"/>
      <c r="H4" s="9" t="s">
        <v>13</v>
      </c>
      <c r="I4" s="29" t="s">
        <v>34</v>
      </c>
      <c r="J4" s="30"/>
      <c r="K4" s="9" t="s">
        <v>13</v>
      </c>
      <c r="L4" s="9" t="s">
        <v>13</v>
      </c>
      <c r="M4" s="9" t="s">
        <v>13</v>
      </c>
    </row>
    <row r="5" spans="1:13" ht="14.25">
      <c r="A5" s="31" t="s">
        <v>14</v>
      </c>
      <c r="B5" s="32"/>
      <c r="C5" s="10" t="s">
        <v>31</v>
      </c>
      <c r="D5" s="1">
        <v>17463</v>
      </c>
      <c r="E5" s="1">
        <v>4658</v>
      </c>
      <c r="F5" s="37">
        <v>67469</v>
      </c>
      <c r="G5" s="38"/>
      <c r="H5" s="2">
        <v>2506075840</v>
      </c>
      <c r="I5" s="39">
        <f aca="true" t="shared" si="0" ref="I5:I48">E5/D5*100</f>
        <v>26.67353833820077</v>
      </c>
      <c r="J5" s="40"/>
      <c r="K5" s="6">
        <f aca="true" t="shared" si="1" ref="K5:K36">H5/E5</f>
        <v>538015.4229282954</v>
      </c>
      <c r="L5" s="6">
        <f aca="true" t="shared" si="2" ref="L5:L36">H5/D5</f>
        <v>143507.75010021188</v>
      </c>
      <c r="M5" s="6">
        <f aca="true" t="shared" si="3" ref="M5:M20">H5/F5</f>
        <v>37144.108257125496</v>
      </c>
    </row>
    <row r="6" spans="1:13" ht="14.25">
      <c r="A6" s="33"/>
      <c r="B6" s="34"/>
      <c r="C6" s="10" t="s">
        <v>15</v>
      </c>
      <c r="D6" s="1">
        <v>34575</v>
      </c>
      <c r="E6" s="1">
        <v>5344</v>
      </c>
      <c r="F6" s="37">
        <v>99658</v>
      </c>
      <c r="G6" s="38"/>
      <c r="H6" s="2">
        <v>2443351280</v>
      </c>
      <c r="I6" s="39">
        <f t="shared" si="0"/>
        <v>15.456254519161245</v>
      </c>
      <c r="J6" s="40"/>
      <c r="K6" s="6">
        <f t="shared" si="1"/>
        <v>457213.9371257485</v>
      </c>
      <c r="L6" s="6">
        <f t="shared" si="2"/>
        <v>70668.14981923356</v>
      </c>
      <c r="M6" s="6">
        <f t="shared" si="3"/>
        <v>24517.362178650987</v>
      </c>
    </row>
    <row r="7" spans="1:13" ht="14.25">
      <c r="A7" s="33"/>
      <c r="B7" s="34"/>
      <c r="C7" s="10" t="s">
        <v>16</v>
      </c>
      <c r="D7" s="1">
        <v>2799</v>
      </c>
      <c r="E7" s="1">
        <v>806</v>
      </c>
      <c r="F7" s="37">
        <v>12470</v>
      </c>
      <c r="G7" s="38"/>
      <c r="H7" s="2">
        <v>433880350</v>
      </c>
      <c r="I7" s="39">
        <f t="shared" si="0"/>
        <v>28.795998570918186</v>
      </c>
      <c r="J7" s="40"/>
      <c r="K7" s="6">
        <f t="shared" si="1"/>
        <v>538313.0893300248</v>
      </c>
      <c r="L7" s="6">
        <f t="shared" si="2"/>
        <v>155012.62951053947</v>
      </c>
      <c r="M7" s="6">
        <f t="shared" si="3"/>
        <v>34793.93344025662</v>
      </c>
    </row>
    <row r="8" spans="1:13" ht="14.25">
      <c r="A8" s="35"/>
      <c r="B8" s="36"/>
      <c r="C8" s="10" t="s">
        <v>17</v>
      </c>
      <c r="D8" s="6">
        <f>SUM(D5:D7)</f>
        <v>54837</v>
      </c>
      <c r="E8" s="6">
        <f>SUM(E5:E7)</f>
        <v>10808</v>
      </c>
      <c r="F8" s="41">
        <f>SUM(F5:G7)</f>
        <v>179597</v>
      </c>
      <c r="G8" s="42"/>
      <c r="H8" s="6">
        <f>SUM(H5:H7)</f>
        <v>5383307470</v>
      </c>
      <c r="I8" s="39">
        <f t="shared" si="0"/>
        <v>19.70932034939913</v>
      </c>
      <c r="J8" s="40"/>
      <c r="K8" s="6">
        <f t="shared" si="1"/>
        <v>498085.4431902295</v>
      </c>
      <c r="L8" s="6">
        <f t="shared" si="2"/>
        <v>98169.25561208672</v>
      </c>
      <c r="M8" s="6">
        <f t="shared" si="3"/>
        <v>29974.37301291224</v>
      </c>
    </row>
    <row r="9" spans="1:13" ht="14.25">
      <c r="A9" s="31" t="s">
        <v>18</v>
      </c>
      <c r="B9" s="32"/>
      <c r="C9" s="10" t="s">
        <v>31</v>
      </c>
      <c r="D9" s="1">
        <v>17463</v>
      </c>
      <c r="E9" s="1">
        <v>226577</v>
      </c>
      <c r="F9" s="37">
        <v>378806</v>
      </c>
      <c r="G9" s="38"/>
      <c r="H9" s="2">
        <v>2987538830</v>
      </c>
      <c r="I9" s="39">
        <f t="shared" si="0"/>
        <v>1297.4689343182729</v>
      </c>
      <c r="J9" s="40"/>
      <c r="K9" s="6">
        <f t="shared" si="1"/>
        <v>13185.534409935695</v>
      </c>
      <c r="L9" s="6">
        <f t="shared" si="2"/>
        <v>171078.21279276183</v>
      </c>
      <c r="M9" s="6">
        <f t="shared" si="3"/>
        <v>7886.725210265941</v>
      </c>
    </row>
    <row r="10" spans="1:13" ht="14.25">
      <c r="A10" s="33"/>
      <c r="B10" s="34"/>
      <c r="C10" s="10" t="s">
        <v>15</v>
      </c>
      <c r="D10" s="1">
        <v>34575</v>
      </c>
      <c r="E10" s="1">
        <v>202322</v>
      </c>
      <c r="F10" s="37">
        <v>328991</v>
      </c>
      <c r="G10" s="38"/>
      <c r="H10" s="2">
        <v>2673823658</v>
      </c>
      <c r="I10" s="39">
        <f t="shared" si="0"/>
        <v>585.1684743311641</v>
      </c>
      <c r="J10" s="40"/>
      <c r="K10" s="6">
        <f t="shared" si="1"/>
        <v>13215.68419647888</v>
      </c>
      <c r="L10" s="6">
        <f t="shared" si="2"/>
        <v>77334.01758496024</v>
      </c>
      <c r="M10" s="6">
        <f t="shared" si="3"/>
        <v>8127.345909158609</v>
      </c>
    </row>
    <row r="11" spans="1:13" ht="14.25">
      <c r="A11" s="33"/>
      <c r="B11" s="34"/>
      <c r="C11" s="10" t="s">
        <v>16</v>
      </c>
      <c r="D11" s="1">
        <v>2799</v>
      </c>
      <c r="E11" s="1">
        <v>30022</v>
      </c>
      <c r="F11" s="37">
        <v>50069</v>
      </c>
      <c r="G11" s="38"/>
      <c r="H11" s="2">
        <v>473029786</v>
      </c>
      <c r="I11" s="39">
        <f t="shared" si="0"/>
        <v>1072.5973561986423</v>
      </c>
      <c r="J11" s="40"/>
      <c r="K11" s="6">
        <f t="shared" si="1"/>
        <v>15756.105056292052</v>
      </c>
      <c r="L11" s="6">
        <f t="shared" si="2"/>
        <v>168999.56627366916</v>
      </c>
      <c r="M11" s="6">
        <f t="shared" si="3"/>
        <v>9447.558089836026</v>
      </c>
    </row>
    <row r="12" spans="1:13" ht="14.25">
      <c r="A12" s="35"/>
      <c r="B12" s="36"/>
      <c r="C12" s="10" t="s">
        <v>17</v>
      </c>
      <c r="D12" s="6">
        <f>SUM(D9:D11)</f>
        <v>54837</v>
      </c>
      <c r="E12" s="6">
        <f>SUM(E9:E11)</f>
        <v>458921</v>
      </c>
      <c r="F12" s="41">
        <f>SUM(F9:G11)</f>
        <v>757866</v>
      </c>
      <c r="G12" s="42"/>
      <c r="H12" s="11">
        <f>SUM(H9:H11)</f>
        <v>6134392274</v>
      </c>
      <c r="I12" s="39">
        <f t="shared" si="0"/>
        <v>836.8820322045334</v>
      </c>
      <c r="J12" s="40"/>
      <c r="K12" s="6">
        <f t="shared" si="1"/>
        <v>13366.9896866781</v>
      </c>
      <c r="L12" s="6">
        <f t="shared" si="2"/>
        <v>111865.93493444208</v>
      </c>
      <c r="M12" s="6">
        <f t="shared" si="3"/>
        <v>8094.296714722655</v>
      </c>
    </row>
    <row r="13" spans="1:13" ht="14.25">
      <c r="A13" s="31" t="s">
        <v>19</v>
      </c>
      <c r="B13" s="32"/>
      <c r="C13" s="10" t="s">
        <v>31</v>
      </c>
      <c r="D13" s="1">
        <v>17463</v>
      </c>
      <c r="E13" s="1">
        <v>37338</v>
      </c>
      <c r="F13" s="37">
        <v>85238</v>
      </c>
      <c r="G13" s="38"/>
      <c r="H13" s="2">
        <v>553033370</v>
      </c>
      <c r="I13" s="39">
        <f t="shared" si="0"/>
        <v>213.81205978354237</v>
      </c>
      <c r="J13" s="40"/>
      <c r="K13" s="6">
        <f t="shared" si="1"/>
        <v>14811.542396486153</v>
      </c>
      <c r="L13" s="6">
        <f t="shared" si="2"/>
        <v>31668.863883639697</v>
      </c>
      <c r="M13" s="6">
        <f t="shared" si="3"/>
        <v>6488.108238109763</v>
      </c>
    </row>
    <row r="14" spans="1:13" ht="14.25">
      <c r="A14" s="33"/>
      <c r="B14" s="34"/>
      <c r="C14" s="10" t="s">
        <v>15</v>
      </c>
      <c r="D14" s="1">
        <v>34575</v>
      </c>
      <c r="E14" s="1">
        <v>43832</v>
      </c>
      <c r="F14" s="37">
        <v>92090</v>
      </c>
      <c r="G14" s="38"/>
      <c r="H14" s="2">
        <v>589171980</v>
      </c>
      <c r="I14" s="39">
        <f t="shared" si="0"/>
        <v>126.77368040491686</v>
      </c>
      <c r="J14" s="40"/>
      <c r="K14" s="6">
        <f t="shared" si="1"/>
        <v>13441.594725314839</v>
      </c>
      <c r="L14" s="6">
        <f t="shared" si="2"/>
        <v>17040.404338394794</v>
      </c>
      <c r="M14" s="6">
        <f t="shared" si="3"/>
        <v>6397.784558583994</v>
      </c>
    </row>
    <row r="15" spans="1:13" ht="14.25">
      <c r="A15" s="33"/>
      <c r="B15" s="34"/>
      <c r="C15" s="10" t="s">
        <v>16</v>
      </c>
      <c r="D15" s="1">
        <v>2799</v>
      </c>
      <c r="E15" s="1">
        <v>5621</v>
      </c>
      <c r="F15" s="37">
        <v>12559</v>
      </c>
      <c r="G15" s="38"/>
      <c r="H15" s="2">
        <v>78202750</v>
      </c>
      <c r="I15" s="39">
        <f t="shared" si="0"/>
        <v>200.82172204358702</v>
      </c>
      <c r="J15" s="40"/>
      <c r="K15" s="6">
        <f t="shared" si="1"/>
        <v>13912.604518768901</v>
      </c>
      <c r="L15" s="6">
        <f t="shared" si="2"/>
        <v>27939.53197570561</v>
      </c>
      <c r="M15" s="6">
        <f t="shared" si="3"/>
        <v>6226.829365395334</v>
      </c>
    </row>
    <row r="16" spans="1:13" ht="14.25">
      <c r="A16" s="33"/>
      <c r="B16" s="34"/>
      <c r="C16" s="12" t="s">
        <v>17</v>
      </c>
      <c r="D16" s="6">
        <f>SUM(D13:D15)</f>
        <v>54837</v>
      </c>
      <c r="E16" s="13">
        <f>SUM(E13:E15)</f>
        <v>86791</v>
      </c>
      <c r="F16" s="43">
        <f>SUM(F13:G15)</f>
        <v>189887</v>
      </c>
      <c r="G16" s="44"/>
      <c r="H16" s="11">
        <f>SUM(H13:H15)</f>
        <v>1220408100</v>
      </c>
      <c r="I16" s="39">
        <f t="shared" si="0"/>
        <v>158.2708755037657</v>
      </c>
      <c r="J16" s="40"/>
      <c r="K16" s="6">
        <f t="shared" si="1"/>
        <v>14061.459137468171</v>
      </c>
      <c r="L16" s="6">
        <f t="shared" si="2"/>
        <v>22255.194485475135</v>
      </c>
      <c r="M16" s="6">
        <f t="shared" si="3"/>
        <v>6427.022913627578</v>
      </c>
    </row>
    <row r="17" spans="1:13" ht="14.25">
      <c r="A17" s="45" t="s">
        <v>20</v>
      </c>
      <c r="B17" s="45"/>
      <c r="C17" s="10" t="s">
        <v>31</v>
      </c>
      <c r="D17" s="1">
        <v>17463</v>
      </c>
      <c r="E17" s="13">
        <f aca="true" t="shared" si="4" ref="E17:F19">E5+E9+E13</f>
        <v>268573</v>
      </c>
      <c r="F17" s="41">
        <f t="shared" si="4"/>
        <v>531513</v>
      </c>
      <c r="G17" s="42"/>
      <c r="H17" s="13">
        <f>H5+H9+H13</f>
        <v>6046648040</v>
      </c>
      <c r="I17" s="39">
        <f t="shared" si="0"/>
        <v>1537.954532440016</v>
      </c>
      <c r="J17" s="40"/>
      <c r="K17" s="6">
        <f t="shared" si="1"/>
        <v>22513.98331179977</v>
      </c>
      <c r="L17" s="6">
        <f t="shared" si="2"/>
        <v>346254.8267766134</v>
      </c>
      <c r="M17" s="6">
        <f t="shared" si="3"/>
        <v>11376.293787734261</v>
      </c>
    </row>
    <row r="18" spans="1:13" ht="14.25">
      <c r="A18" s="45"/>
      <c r="B18" s="45"/>
      <c r="C18" s="10" t="s">
        <v>15</v>
      </c>
      <c r="D18" s="1">
        <v>34575</v>
      </c>
      <c r="E18" s="13">
        <f t="shared" si="4"/>
        <v>251498</v>
      </c>
      <c r="F18" s="41">
        <f t="shared" si="4"/>
        <v>520739</v>
      </c>
      <c r="G18" s="42"/>
      <c r="H18" s="13">
        <f>H6+H10+H14</f>
        <v>5706346918</v>
      </c>
      <c r="I18" s="39">
        <f t="shared" si="0"/>
        <v>727.3984092552422</v>
      </c>
      <c r="J18" s="40"/>
      <c r="K18" s="6">
        <f t="shared" si="1"/>
        <v>22689.43259190928</v>
      </c>
      <c r="L18" s="6">
        <f t="shared" si="2"/>
        <v>165042.57174258857</v>
      </c>
      <c r="M18" s="6">
        <f t="shared" si="3"/>
        <v>10958.17082646009</v>
      </c>
    </row>
    <row r="19" spans="1:13" ht="14.25">
      <c r="A19" s="45"/>
      <c r="B19" s="45"/>
      <c r="C19" s="10" t="s">
        <v>16</v>
      </c>
      <c r="D19" s="1">
        <v>2799</v>
      </c>
      <c r="E19" s="13">
        <f t="shared" si="4"/>
        <v>36449</v>
      </c>
      <c r="F19" s="41">
        <f t="shared" si="4"/>
        <v>75098</v>
      </c>
      <c r="G19" s="42"/>
      <c r="H19" s="13">
        <f>H7+H11+H15</f>
        <v>985112886</v>
      </c>
      <c r="I19" s="39">
        <f t="shared" si="0"/>
        <v>1302.2150768131476</v>
      </c>
      <c r="J19" s="40"/>
      <c r="K19" s="6">
        <f t="shared" si="1"/>
        <v>27027.158111333643</v>
      </c>
      <c r="L19" s="6">
        <f t="shared" si="2"/>
        <v>351951.72775991424</v>
      </c>
      <c r="M19" s="6">
        <f t="shared" si="3"/>
        <v>13117.69802125223</v>
      </c>
    </row>
    <row r="20" spans="1:13" ht="14.25">
      <c r="A20" s="45"/>
      <c r="B20" s="45"/>
      <c r="C20" s="10" t="s">
        <v>17</v>
      </c>
      <c r="D20" s="6">
        <f>SUM(D17:D19)</f>
        <v>54837</v>
      </c>
      <c r="E20" s="6">
        <f>SUM(E17:E19)</f>
        <v>556520</v>
      </c>
      <c r="F20" s="46">
        <f>SUM(F17:G19)</f>
        <v>1127350</v>
      </c>
      <c r="G20" s="46"/>
      <c r="H20" s="11">
        <f>SUM(H17:H19)</f>
        <v>12738107844</v>
      </c>
      <c r="I20" s="39">
        <f t="shared" si="0"/>
        <v>1014.8622280576983</v>
      </c>
      <c r="J20" s="40"/>
      <c r="K20" s="6">
        <f t="shared" si="1"/>
        <v>22888.859059872062</v>
      </c>
      <c r="L20" s="6">
        <f t="shared" si="2"/>
        <v>232290.38503200395</v>
      </c>
      <c r="M20" s="6">
        <f t="shared" si="3"/>
        <v>11299.159838559453</v>
      </c>
    </row>
    <row r="21" spans="1:13" ht="14.25">
      <c r="A21" s="45" t="s">
        <v>21</v>
      </c>
      <c r="B21" s="45"/>
      <c r="C21" s="10" t="s">
        <v>31</v>
      </c>
      <c r="D21" s="1">
        <v>17463</v>
      </c>
      <c r="E21" s="1">
        <v>145316</v>
      </c>
      <c r="F21" s="37">
        <v>175525</v>
      </c>
      <c r="G21" s="38"/>
      <c r="H21" s="2">
        <v>1708944860</v>
      </c>
      <c r="I21" s="39">
        <f t="shared" si="0"/>
        <v>832.1365172078108</v>
      </c>
      <c r="J21" s="40"/>
      <c r="K21" s="6">
        <f t="shared" si="1"/>
        <v>11760.19750061934</v>
      </c>
      <c r="L21" s="6">
        <f t="shared" si="2"/>
        <v>97860.8978984138</v>
      </c>
      <c r="M21" s="4" t="s">
        <v>35</v>
      </c>
    </row>
    <row r="22" spans="1:13" ht="14.25">
      <c r="A22" s="45"/>
      <c r="B22" s="45"/>
      <c r="C22" s="10" t="s">
        <v>15</v>
      </c>
      <c r="D22" s="1">
        <v>34575</v>
      </c>
      <c r="E22" s="1">
        <v>125375</v>
      </c>
      <c r="F22" s="37">
        <v>159505</v>
      </c>
      <c r="G22" s="38"/>
      <c r="H22" s="2">
        <v>1285654180</v>
      </c>
      <c r="I22" s="39">
        <f t="shared" si="0"/>
        <v>362.61749819233546</v>
      </c>
      <c r="J22" s="40"/>
      <c r="K22" s="6">
        <f t="shared" si="1"/>
        <v>10254.47002991027</v>
      </c>
      <c r="L22" s="6">
        <f t="shared" si="2"/>
        <v>37184.50267534346</v>
      </c>
      <c r="M22" s="4" t="s">
        <v>35</v>
      </c>
    </row>
    <row r="23" spans="1:13" ht="14.25">
      <c r="A23" s="45"/>
      <c r="B23" s="45"/>
      <c r="C23" s="10" t="s">
        <v>16</v>
      </c>
      <c r="D23" s="1">
        <v>2799</v>
      </c>
      <c r="E23" s="1">
        <v>18371</v>
      </c>
      <c r="F23" s="37">
        <v>21988</v>
      </c>
      <c r="G23" s="38"/>
      <c r="H23" s="2">
        <v>217239995</v>
      </c>
      <c r="I23" s="39">
        <f t="shared" si="0"/>
        <v>656.3415505537691</v>
      </c>
      <c r="J23" s="40"/>
      <c r="K23" s="6">
        <f t="shared" si="1"/>
        <v>11825.158946165151</v>
      </c>
      <c r="L23" s="6">
        <f t="shared" si="2"/>
        <v>77613.43158270812</v>
      </c>
      <c r="M23" s="4" t="s">
        <v>35</v>
      </c>
    </row>
    <row r="24" spans="1:13" ht="14.25">
      <c r="A24" s="45"/>
      <c r="B24" s="45"/>
      <c r="C24" s="12" t="s">
        <v>17</v>
      </c>
      <c r="D24" s="6">
        <f>SUM(D21:D23)</f>
        <v>54837</v>
      </c>
      <c r="E24" s="6">
        <f>SUM(E21:E23)</f>
        <v>289062</v>
      </c>
      <c r="F24" s="47">
        <f>SUM(F21:F23)</f>
        <v>357018</v>
      </c>
      <c r="G24" s="48"/>
      <c r="H24" s="11">
        <f>SUM(H21:H23)</f>
        <v>3211839035</v>
      </c>
      <c r="I24" s="39">
        <f t="shared" si="0"/>
        <v>527.1294928606598</v>
      </c>
      <c r="J24" s="40"/>
      <c r="K24" s="6">
        <f t="shared" si="1"/>
        <v>11111.246151344694</v>
      </c>
      <c r="L24" s="6">
        <f t="shared" si="2"/>
        <v>58570.65548808286</v>
      </c>
      <c r="M24" s="4" t="s">
        <v>33</v>
      </c>
    </row>
    <row r="25" spans="1:13" ht="14.25">
      <c r="A25" s="45" t="s">
        <v>22</v>
      </c>
      <c r="B25" s="45"/>
      <c r="C25" s="10" t="s">
        <v>31</v>
      </c>
      <c r="D25" s="1">
        <v>17463</v>
      </c>
      <c r="E25" s="3">
        <v>4469</v>
      </c>
      <c r="F25" s="37">
        <v>172339</v>
      </c>
      <c r="G25" s="38"/>
      <c r="H25" s="2">
        <v>116615804</v>
      </c>
      <c r="I25" s="39">
        <f t="shared" si="0"/>
        <v>25.591250071579914</v>
      </c>
      <c r="J25" s="40"/>
      <c r="K25" s="6">
        <f t="shared" si="1"/>
        <v>26094.384426046094</v>
      </c>
      <c r="L25" s="6">
        <f t="shared" si="2"/>
        <v>6677.879173108859</v>
      </c>
      <c r="M25" s="6">
        <f aca="true" t="shared" si="5" ref="M25:M32">H25/F25</f>
        <v>676.6652005640046</v>
      </c>
    </row>
    <row r="26" spans="1:13" ht="14.25">
      <c r="A26" s="45"/>
      <c r="B26" s="45"/>
      <c r="C26" s="10" t="s">
        <v>15</v>
      </c>
      <c r="D26" s="1">
        <v>34575</v>
      </c>
      <c r="E26" s="3">
        <v>5070</v>
      </c>
      <c r="F26" s="37">
        <v>262366</v>
      </c>
      <c r="G26" s="38"/>
      <c r="H26" s="2">
        <v>176367429</v>
      </c>
      <c r="I26" s="39">
        <f t="shared" si="0"/>
        <v>14.663774403470716</v>
      </c>
      <c r="J26" s="40"/>
      <c r="K26" s="6">
        <f t="shared" si="1"/>
        <v>34786.47514792899</v>
      </c>
      <c r="L26" s="6">
        <f t="shared" si="2"/>
        <v>5101.010238611713</v>
      </c>
      <c r="M26" s="6">
        <f t="shared" si="5"/>
        <v>672.2190718309537</v>
      </c>
    </row>
    <row r="27" spans="1:13" ht="14.25">
      <c r="A27" s="45"/>
      <c r="B27" s="45"/>
      <c r="C27" s="10" t="s">
        <v>16</v>
      </c>
      <c r="D27" s="1">
        <v>2799</v>
      </c>
      <c r="E27" s="3">
        <v>776</v>
      </c>
      <c r="F27" s="37">
        <v>31629</v>
      </c>
      <c r="G27" s="38"/>
      <c r="H27" s="2">
        <v>21975912</v>
      </c>
      <c r="I27" s="39">
        <f t="shared" si="0"/>
        <v>27.724187209717755</v>
      </c>
      <c r="J27" s="40"/>
      <c r="K27" s="6">
        <f t="shared" si="1"/>
        <v>28319.474226804123</v>
      </c>
      <c r="L27" s="6">
        <f t="shared" si="2"/>
        <v>7851.344051446946</v>
      </c>
      <c r="M27" s="6">
        <f t="shared" si="5"/>
        <v>694.8026178507066</v>
      </c>
    </row>
    <row r="28" spans="1:13" ht="14.25">
      <c r="A28" s="45"/>
      <c r="B28" s="45"/>
      <c r="C28" s="12" t="s">
        <v>17</v>
      </c>
      <c r="D28" s="6">
        <f>SUM(D25:D27)</f>
        <v>54837</v>
      </c>
      <c r="E28" s="6">
        <f>SUM(E25:E27)</f>
        <v>10315</v>
      </c>
      <c r="F28" s="49">
        <f>SUM(F25:G27)</f>
        <v>466334</v>
      </c>
      <c r="G28" s="50"/>
      <c r="H28" s="11">
        <f>SUM(H25:H27)</f>
        <v>314959145</v>
      </c>
      <c r="I28" s="39">
        <f t="shared" si="0"/>
        <v>18.81029232087824</v>
      </c>
      <c r="J28" s="40"/>
      <c r="K28" s="6">
        <f t="shared" si="1"/>
        <v>30534.090644692194</v>
      </c>
      <c r="L28" s="6">
        <f t="shared" si="2"/>
        <v>5743.551707788537</v>
      </c>
      <c r="M28" s="6">
        <f t="shared" si="5"/>
        <v>675.3939129465148</v>
      </c>
    </row>
    <row r="29" spans="1:13" ht="14.25">
      <c r="A29" s="45" t="s">
        <v>23</v>
      </c>
      <c r="B29" s="45"/>
      <c r="C29" s="10" t="s">
        <v>31</v>
      </c>
      <c r="D29" s="1">
        <v>17463</v>
      </c>
      <c r="E29" s="1">
        <v>192</v>
      </c>
      <c r="F29" s="52">
        <v>1309</v>
      </c>
      <c r="G29" s="52"/>
      <c r="H29" s="2">
        <v>14261500</v>
      </c>
      <c r="I29" s="39">
        <f t="shared" si="0"/>
        <v>1.0994674454561073</v>
      </c>
      <c r="J29" s="40"/>
      <c r="K29" s="6">
        <f t="shared" si="1"/>
        <v>74278.64583333333</v>
      </c>
      <c r="L29" s="6">
        <f t="shared" si="2"/>
        <v>816.6695298631392</v>
      </c>
      <c r="M29" s="6">
        <f t="shared" si="5"/>
        <v>10894.957983193277</v>
      </c>
    </row>
    <row r="30" spans="1:13" ht="14.25">
      <c r="A30" s="45"/>
      <c r="B30" s="45"/>
      <c r="C30" s="10" t="s">
        <v>15</v>
      </c>
      <c r="D30" s="1">
        <v>34575</v>
      </c>
      <c r="E30" s="1">
        <v>449</v>
      </c>
      <c r="F30" s="52">
        <v>3608</v>
      </c>
      <c r="G30" s="52"/>
      <c r="H30" s="2">
        <v>43101450</v>
      </c>
      <c r="I30" s="39">
        <f t="shared" si="0"/>
        <v>1.2986261749819232</v>
      </c>
      <c r="J30" s="40"/>
      <c r="K30" s="6">
        <f t="shared" si="1"/>
        <v>95994.32071269488</v>
      </c>
      <c r="L30" s="6">
        <f t="shared" si="2"/>
        <v>1246.6073752711497</v>
      </c>
      <c r="M30" s="6">
        <f t="shared" si="5"/>
        <v>11946.078159645233</v>
      </c>
    </row>
    <row r="31" spans="1:13" ht="14.25">
      <c r="A31" s="45"/>
      <c r="B31" s="45"/>
      <c r="C31" s="10" t="s">
        <v>16</v>
      </c>
      <c r="D31" s="1">
        <v>2799</v>
      </c>
      <c r="E31" s="1">
        <v>30</v>
      </c>
      <c r="F31" s="52">
        <v>126</v>
      </c>
      <c r="G31" s="52"/>
      <c r="H31" s="2">
        <v>1466625</v>
      </c>
      <c r="I31" s="39">
        <f t="shared" si="0"/>
        <v>1.0718113612004287</v>
      </c>
      <c r="J31" s="40"/>
      <c r="K31" s="6">
        <f t="shared" si="1"/>
        <v>48887.5</v>
      </c>
      <c r="L31" s="6">
        <f t="shared" si="2"/>
        <v>523.9817792068596</v>
      </c>
      <c r="M31" s="6">
        <f t="shared" si="5"/>
        <v>11639.880952380952</v>
      </c>
    </row>
    <row r="32" spans="1:13" ht="14.25">
      <c r="A32" s="45"/>
      <c r="B32" s="45"/>
      <c r="C32" s="12" t="s">
        <v>17</v>
      </c>
      <c r="D32" s="6">
        <f>SUM(D29:D31)</f>
        <v>54837</v>
      </c>
      <c r="E32" s="6">
        <f>SUM(E29:E31)</f>
        <v>671</v>
      </c>
      <c r="F32" s="50">
        <f>SUM(F29:F31)</f>
        <v>5043</v>
      </c>
      <c r="G32" s="50"/>
      <c r="H32" s="11">
        <f>SUM(H29:H31)</f>
        <v>58829575</v>
      </c>
      <c r="I32" s="39">
        <f t="shared" si="0"/>
        <v>1.2236263836460783</v>
      </c>
      <c r="J32" s="40"/>
      <c r="K32" s="6">
        <f t="shared" si="1"/>
        <v>87674.478390462</v>
      </c>
      <c r="L32" s="6">
        <f t="shared" si="2"/>
        <v>1072.8080493097725</v>
      </c>
      <c r="M32" s="6">
        <f t="shared" si="5"/>
        <v>11665.590918104303</v>
      </c>
    </row>
    <row r="33" spans="1:13" ht="14.25">
      <c r="A33" s="45" t="s">
        <v>24</v>
      </c>
      <c r="B33" s="45"/>
      <c r="C33" s="10" t="s">
        <v>31</v>
      </c>
      <c r="D33" s="1">
        <v>17463</v>
      </c>
      <c r="E33" s="1">
        <v>11718</v>
      </c>
      <c r="F33" s="51" t="s">
        <v>33</v>
      </c>
      <c r="G33" s="51"/>
      <c r="H33" s="2">
        <v>134608162</v>
      </c>
      <c r="I33" s="39">
        <f t="shared" si="0"/>
        <v>67.10187253049304</v>
      </c>
      <c r="J33" s="40"/>
      <c r="K33" s="6">
        <f t="shared" si="1"/>
        <v>11487.298344427376</v>
      </c>
      <c r="L33" s="6">
        <f t="shared" si="2"/>
        <v>7708.1922922750955</v>
      </c>
      <c r="M33" s="4" t="s">
        <v>33</v>
      </c>
    </row>
    <row r="34" spans="1:13" ht="14.25">
      <c r="A34" s="45"/>
      <c r="B34" s="45"/>
      <c r="C34" s="10" t="s">
        <v>15</v>
      </c>
      <c r="D34" s="1">
        <v>34575</v>
      </c>
      <c r="E34" s="1">
        <v>13231</v>
      </c>
      <c r="F34" s="51" t="s">
        <v>33</v>
      </c>
      <c r="G34" s="51"/>
      <c r="H34" s="2">
        <v>121056719</v>
      </c>
      <c r="I34" s="39">
        <f t="shared" si="0"/>
        <v>38.26753434562546</v>
      </c>
      <c r="J34" s="40"/>
      <c r="K34" s="6">
        <f t="shared" si="1"/>
        <v>9149.476154485677</v>
      </c>
      <c r="L34" s="6">
        <f t="shared" si="2"/>
        <v>3501.2789298626176</v>
      </c>
      <c r="M34" s="4" t="s">
        <v>33</v>
      </c>
    </row>
    <row r="35" spans="1:13" ht="14.25">
      <c r="A35" s="45"/>
      <c r="B35" s="45"/>
      <c r="C35" s="10" t="s">
        <v>16</v>
      </c>
      <c r="D35" s="1">
        <v>2799</v>
      </c>
      <c r="E35" s="1">
        <v>1686</v>
      </c>
      <c r="F35" s="51" t="s">
        <v>33</v>
      </c>
      <c r="G35" s="51"/>
      <c r="H35" s="2">
        <v>17969324</v>
      </c>
      <c r="I35" s="39">
        <f t="shared" si="0"/>
        <v>60.235798499464096</v>
      </c>
      <c r="J35" s="40"/>
      <c r="K35" s="6">
        <f t="shared" si="1"/>
        <v>10657.962040332148</v>
      </c>
      <c r="L35" s="6">
        <f t="shared" si="2"/>
        <v>6419.908538763844</v>
      </c>
      <c r="M35" s="4" t="s">
        <v>33</v>
      </c>
    </row>
    <row r="36" spans="1:13" ht="14.25">
      <c r="A36" s="45"/>
      <c r="B36" s="45"/>
      <c r="C36" s="12" t="s">
        <v>17</v>
      </c>
      <c r="D36" s="6">
        <f>SUM(D33:D35)</f>
        <v>54837</v>
      </c>
      <c r="E36" s="6">
        <f>SUM(E33:E35)</f>
        <v>26635</v>
      </c>
      <c r="F36" s="51" t="s">
        <v>33</v>
      </c>
      <c r="G36" s="51"/>
      <c r="H36" s="11">
        <f>SUM(H33:H35)</f>
        <v>273634205</v>
      </c>
      <c r="I36" s="39">
        <f t="shared" si="0"/>
        <v>48.57122016156975</v>
      </c>
      <c r="J36" s="40"/>
      <c r="K36" s="6">
        <f t="shared" si="1"/>
        <v>10273.48244790689</v>
      </c>
      <c r="L36" s="6">
        <f t="shared" si="2"/>
        <v>4989.95577803308</v>
      </c>
      <c r="M36" s="4" t="s">
        <v>33</v>
      </c>
    </row>
    <row r="37" spans="1:13" ht="14.25">
      <c r="A37" s="45" t="s">
        <v>25</v>
      </c>
      <c r="B37" s="45"/>
      <c r="C37" s="10" t="s">
        <v>31</v>
      </c>
      <c r="D37" s="1">
        <v>17463</v>
      </c>
      <c r="E37" s="1">
        <v>4</v>
      </c>
      <c r="F37" s="51" t="s">
        <v>33</v>
      </c>
      <c r="G37" s="51"/>
      <c r="H37" s="4" t="s">
        <v>33</v>
      </c>
      <c r="I37" s="39">
        <f t="shared" si="0"/>
        <v>0.022905571780335567</v>
      </c>
      <c r="J37" s="40"/>
      <c r="K37" s="4" t="s">
        <v>33</v>
      </c>
      <c r="L37" s="4" t="s">
        <v>33</v>
      </c>
      <c r="M37" s="4" t="s">
        <v>33</v>
      </c>
    </row>
    <row r="38" spans="1:13" ht="14.25">
      <c r="A38" s="45"/>
      <c r="B38" s="45"/>
      <c r="C38" s="10" t="s">
        <v>15</v>
      </c>
      <c r="D38" s="1">
        <v>34575</v>
      </c>
      <c r="E38" s="1">
        <v>5</v>
      </c>
      <c r="F38" s="51" t="s">
        <v>33</v>
      </c>
      <c r="G38" s="51"/>
      <c r="H38" s="4" t="s">
        <v>33</v>
      </c>
      <c r="I38" s="39">
        <f t="shared" si="0"/>
        <v>0.014461315979754159</v>
      </c>
      <c r="J38" s="40"/>
      <c r="K38" s="4" t="s">
        <v>33</v>
      </c>
      <c r="L38" s="4" t="s">
        <v>33</v>
      </c>
      <c r="M38" s="4" t="s">
        <v>33</v>
      </c>
    </row>
    <row r="39" spans="1:13" ht="14.25">
      <c r="A39" s="45"/>
      <c r="B39" s="45"/>
      <c r="C39" s="10" t="s">
        <v>16</v>
      </c>
      <c r="D39" s="1">
        <v>2799</v>
      </c>
      <c r="E39" s="1">
        <v>1</v>
      </c>
      <c r="F39" s="51" t="s">
        <v>33</v>
      </c>
      <c r="G39" s="51"/>
      <c r="H39" s="4" t="s">
        <v>33</v>
      </c>
      <c r="I39" s="39">
        <f t="shared" si="0"/>
        <v>0.03572704537334762</v>
      </c>
      <c r="J39" s="40"/>
      <c r="K39" s="4" t="s">
        <v>33</v>
      </c>
      <c r="L39" s="4" t="s">
        <v>33</v>
      </c>
      <c r="M39" s="4" t="s">
        <v>33</v>
      </c>
    </row>
    <row r="40" spans="1:13" ht="14.25">
      <c r="A40" s="45"/>
      <c r="B40" s="45"/>
      <c r="C40" s="12" t="s">
        <v>17</v>
      </c>
      <c r="D40" s="6">
        <f>SUM(D37:D39)</f>
        <v>54837</v>
      </c>
      <c r="E40" s="6">
        <f>SUM(E37:E39)</f>
        <v>10</v>
      </c>
      <c r="F40" s="51" t="s">
        <v>33</v>
      </c>
      <c r="G40" s="51"/>
      <c r="H40" s="4" t="s">
        <v>33</v>
      </c>
      <c r="I40" s="39">
        <f t="shared" si="0"/>
        <v>0.01823586264748254</v>
      </c>
      <c r="J40" s="40"/>
      <c r="K40" s="4" t="s">
        <v>33</v>
      </c>
      <c r="L40" s="4" t="s">
        <v>33</v>
      </c>
      <c r="M40" s="4" t="s">
        <v>33</v>
      </c>
    </row>
    <row r="41" spans="1:13" ht="14.25">
      <c r="A41" s="31" t="s">
        <v>29</v>
      </c>
      <c r="B41" s="32"/>
      <c r="C41" s="10" t="s">
        <v>31</v>
      </c>
      <c r="D41" s="1">
        <v>17463</v>
      </c>
      <c r="E41" s="5" t="s">
        <v>33</v>
      </c>
      <c r="F41" s="51" t="s">
        <v>33</v>
      </c>
      <c r="G41" s="51"/>
      <c r="H41" s="4" t="s">
        <v>33</v>
      </c>
      <c r="I41" s="53" t="s">
        <v>33</v>
      </c>
      <c r="J41" s="54"/>
      <c r="K41" s="4" t="s">
        <v>33</v>
      </c>
      <c r="L41" s="4" t="s">
        <v>33</v>
      </c>
      <c r="M41" s="4" t="s">
        <v>33</v>
      </c>
    </row>
    <row r="42" spans="1:13" ht="14.25">
      <c r="A42" s="33"/>
      <c r="B42" s="34"/>
      <c r="C42" s="10" t="s">
        <v>15</v>
      </c>
      <c r="D42" s="1">
        <v>34575</v>
      </c>
      <c r="E42" s="5" t="s">
        <v>33</v>
      </c>
      <c r="F42" s="51" t="s">
        <v>33</v>
      </c>
      <c r="G42" s="51"/>
      <c r="H42" s="4" t="s">
        <v>33</v>
      </c>
      <c r="I42" s="53" t="s">
        <v>33</v>
      </c>
      <c r="J42" s="54"/>
      <c r="K42" s="4" t="s">
        <v>33</v>
      </c>
      <c r="L42" s="4" t="s">
        <v>33</v>
      </c>
      <c r="M42" s="4" t="s">
        <v>33</v>
      </c>
    </row>
    <row r="43" spans="1:13" ht="14.25">
      <c r="A43" s="33"/>
      <c r="B43" s="34"/>
      <c r="C43" s="10" t="s">
        <v>16</v>
      </c>
      <c r="D43" s="1">
        <v>2799</v>
      </c>
      <c r="E43" s="5" t="s">
        <v>33</v>
      </c>
      <c r="F43" s="51" t="s">
        <v>33</v>
      </c>
      <c r="G43" s="51"/>
      <c r="H43" s="4" t="s">
        <v>33</v>
      </c>
      <c r="I43" s="53" t="s">
        <v>33</v>
      </c>
      <c r="J43" s="54"/>
      <c r="K43" s="4" t="s">
        <v>33</v>
      </c>
      <c r="L43" s="4" t="s">
        <v>33</v>
      </c>
      <c r="M43" s="4" t="s">
        <v>33</v>
      </c>
    </row>
    <row r="44" spans="1:13" ht="14.25">
      <c r="A44" s="35"/>
      <c r="B44" s="36"/>
      <c r="C44" s="12" t="s">
        <v>17</v>
      </c>
      <c r="D44" s="6">
        <f>SUM(D41:D43)</f>
        <v>54837</v>
      </c>
      <c r="E44" s="5" t="s">
        <v>33</v>
      </c>
      <c r="F44" s="51" t="s">
        <v>33</v>
      </c>
      <c r="G44" s="51"/>
      <c r="H44" s="4" t="s">
        <v>33</v>
      </c>
      <c r="I44" s="53" t="s">
        <v>33</v>
      </c>
      <c r="J44" s="54"/>
      <c r="K44" s="4" t="s">
        <v>33</v>
      </c>
      <c r="L44" s="4" t="s">
        <v>33</v>
      </c>
      <c r="M44" s="4" t="s">
        <v>33</v>
      </c>
    </row>
    <row r="45" spans="1:13" ht="14.25">
      <c r="A45" s="45" t="s">
        <v>26</v>
      </c>
      <c r="B45" s="45"/>
      <c r="C45" s="10" t="s">
        <v>31</v>
      </c>
      <c r="D45" s="1">
        <v>17463</v>
      </c>
      <c r="E45" s="6">
        <f>E17+E21+E29+E33+E37</f>
        <v>425803</v>
      </c>
      <c r="F45" s="47">
        <f>F17+F21+F29</f>
        <v>708347</v>
      </c>
      <c r="G45" s="48"/>
      <c r="H45" s="6">
        <f>H17+H21+H29+H33+H25</f>
        <v>8021078366</v>
      </c>
      <c r="I45" s="41">
        <f t="shared" si="0"/>
        <v>2438.3152951955562</v>
      </c>
      <c r="J45" s="42"/>
      <c r="K45" s="6">
        <f>H45/E45</f>
        <v>18837.53370925052</v>
      </c>
      <c r="L45" s="6">
        <f>H45/D45</f>
        <v>459318.4656702743</v>
      </c>
      <c r="M45" s="6">
        <f>H45/F45</f>
        <v>11323.656860267638</v>
      </c>
    </row>
    <row r="46" spans="1:13" ht="14.25">
      <c r="A46" s="45"/>
      <c r="B46" s="45"/>
      <c r="C46" s="10" t="s">
        <v>15</v>
      </c>
      <c r="D46" s="1">
        <v>34575</v>
      </c>
      <c r="E46" s="6">
        <f>E18+E22+E30+E34+E38</f>
        <v>390558</v>
      </c>
      <c r="F46" s="47">
        <f>F18+F22+F30</f>
        <v>683852</v>
      </c>
      <c r="G46" s="48"/>
      <c r="H46" s="6">
        <f>H18+H22+H30+H34+H26</f>
        <v>7332526696</v>
      </c>
      <c r="I46" s="41">
        <f t="shared" si="0"/>
        <v>1129.596529284165</v>
      </c>
      <c r="J46" s="42"/>
      <c r="K46" s="6">
        <f>H46/E46</f>
        <v>18774.48854203473</v>
      </c>
      <c r="L46" s="6">
        <f>H46/D46</f>
        <v>212075.97096167752</v>
      </c>
      <c r="M46" s="6">
        <f>H46/F46</f>
        <v>10722.388317940138</v>
      </c>
    </row>
    <row r="47" spans="1:13" ht="14.25">
      <c r="A47" s="45"/>
      <c r="B47" s="45"/>
      <c r="C47" s="10" t="s">
        <v>16</v>
      </c>
      <c r="D47" s="1">
        <v>2799</v>
      </c>
      <c r="E47" s="6">
        <f>E19+E23+E31+E35+E39</f>
        <v>56537</v>
      </c>
      <c r="F47" s="47">
        <f>F19+F23+F31</f>
        <v>97212</v>
      </c>
      <c r="G47" s="48"/>
      <c r="H47" s="6">
        <f>H19+H23+H31+H35+H27</f>
        <v>1243764742</v>
      </c>
      <c r="I47" s="41">
        <f t="shared" si="0"/>
        <v>2019.8999642729545</v>
      </c>
      <c r="J47" s="42"/>
      <c r="K47" s="6">
        <f>H47/E47</f>
        <v>21999.128747545856</v>
      </c>
      <c r="L47" s="6">
        <f>H47/D47</f>
        <v>444360.39371204004</v>
      </c>
      <c r="M47" s="6">
        <f>H47/F47</f>
        <v>12794.354009793029</v>
      </c>
    </row>
    <row r="48" spans="1:13" ht="14.25">
      <c r="A48" s="45"/>
      <c r="B48" s="45"/>
      <c r="C48" s="12" t="s">
        <v>17</v>
      </c>
      <c r="D48" s="6">
        <f>SUM(D45:D47)</f>
        <v>54837</v>
      </c>
      <c r="E48" s="6">
        <f>SUM(E45:E47)</f>
        <v>872898</v>
      </c>
      <c r="F48" s="46">
        <f>SUM(F45:G47)</f>
        <v>1489411</v>
      </c>
      <c r="G48" s="46"/>
      <c r="H48" s="6">
        <f>SUM(H45:H47)</f>
        <v>16597369804</v>
      </c>
      <c r="I48" s="41">
        <f t="shared" si="0"/>
        <v>1591.8048033262214</v>
      </c>
      <c r="J48" s="42"/>
      <c r="K48" s="6">
        <f>H48/E48</f>
        <v>19014.099933783786</v>
      </c>
      <c r="L48" s="6">
        <f>H48/D48</f>
        <v>302667.3560552182</v>
      </c>
      <c r="M48" s="6">
        <f>H48/F48</f>
        <v>11143.579444491816</v>
      </c>
    </row>
    <row r="49" spans="1:13" ht="14.25">
      <c r="A49" s="55" t="s">
        <v>27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 ht="14.25">
      <c r="A50" s="56" t="s">
        <v>28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</row>
    <row r="51" spans="1:13" ht="14.25">
      <c r="A51" s="56" t="s">
        <v>30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spans="1:13" ht="12.75" customHeight="1">
      <c r="A52" s="14" t="s">
        <v>32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</sheetData>
  <sheetProtection formatCells="0" formatColumns="0" formatRows="0" insertColumns="0" insertRows="0"/>
  <mergeCells count="116">
    <mergeCell ref="I48:J48"/>
    <mergeCell ref="A49:M49"/>
    <mergeCell ref="A50:M50"/>
    <mergeCell ref="A51:M51"/>
    <mergeCell ref="A52:M52"/>
    <mergeCell ref="A45:B48"/>
    <mergeCell ref="F45:G45"/>
    <mergeCell ref="I45:J45"/>
    <mergeCell ref="F46:G46"/>
    <mergeCell ref="I46:J46"/>
    <mergeCell ref="F47:G47"/>
    <mergeCell ref="I47:J47"/>
    <mergeCell ref="F48:G48"/>
    <mergeCell ref="A41:B44"/>
    <mergeCell ref="F41:G41"/>
    <mergeCell ref="I41:J41"/>
    <mergeCell ref="F42:G42"/>
    <mergeCell ref="I42:J42"/>
    <mergeCell ref="F43:G43"/>
    <mergeCell ref="I43:J43"/>
    <mergeCell ref="F44:G44"/>
    <mergeCell ref="I44:J44"/>
    <mergeCell ref="A37:B40"/>
    <mergeCell ref="F37:G37"/>
    <mergeCell ref="I37:J37"/>
    <mergeCell ref="F38:G38"/>
    <mergeCell ref="I38:J38"/>
    <mergeCell ref="F39:G39"/>
    <mergeCell ref="I39:J39"/>
    <mergeCell ref="F40:G40"/>
    <mergeCell ref="I40:J40"/>
    <mergeCell ref="A33:B36"/>
    <mergeCell ref="F33:G33"/>
    <mergeCell ref="I33:J33"/>
    <mergeCell ref="F34:G34"/>
    <mergeCell ref="I34:J34"/>
    <mergeCell ref="F35:G35"/>
    <mergeCell ref="I35:J35"/>
    <mergeCell ref="F36:G36"/>
    <mergeCell ref="I36:J36"/>
    <mergeCell ref="A29:B32"/>
    <mergeCell ref="F29:G29"/>
    <mergeCell ref="I29:J29"/>
    <mergeCell ref="F30:G30"/>
    <mergeCell ref="I30:J30"/>
    <mergeCell ref="F31:G31"/>
    <mergeCell ref="I31:J31"/>
    <mergeCell ref="F32:G32"/>
    <mergeCell ref="I32:J32"/>
    <mergeCell ref="A25:B28"/>
    <mergeCell ref="F25:G25"/>
    <mergeCell ref="I25:J25"/>
    <mergeCell ref="F26:G26"/>
    <mergeCell ref="I26:J26"/>
    <mergeCell ref="F27:G27"/>
    <mergeCell ref="I27:J27"/>
    <mergeCell ref="F28:G28"/>
    <mergeCell ref="I28:J28"/>
    <mergeCell ref="A21:B24"/>
    <mergeCell ref="F21:G21"/>
    <mergeCell ref="I21:J21"/>
    <mergeCell ref="F22:G22"/>
    <mergeCell ref="I22:J22"/>
    <mergeCell ref="F23:G23"/>
    <mergeCell ref="I23:J23"/>
    <mergeCell ref="F24:G24"/>
    <mergeCell ref="I24:J24"/>
    <mergeCell ref="A17:B20"/>
    <mergeCell ref="F17:G17"/>
    <mergeCell ref="I17:J17"/>
    <mergeCell ref="F18:G18"/>
    <mergeCell ref="I18:J18"/>
    <mergeCell ref="F19:G19"/>
    <mergeCell ref="I19:J19"/>
    <mergeCell ref="F20:G20"/>
    <mergeCell ref="I20:J20"/>
    <mergeCell ref="I12:J12"/>
    <mergeCell ref="A13:B16"/>
    <mergeCell ref="F13:G13"/>
    <mergeCell ref="I13:J13"/>
    <mergeCell ref="F14:G14"/>
    <mergeCell ref="I14:J14"/>
    <mergeCell ref="F15:G15"/>
    <mergeCell ref="I15:J15"/>
    <mergeCell ref="F16:G16"/>
    <mergeCell ref="I16:J16"/>
    <mergeCell ref="F8:G8"/>
    <mergeCell ref="I8:J8"/>
    <mergeCell ref="A9:B12"/>
    <mergeCell ref="F9:G9"/>
    <mergeCell ref="I9:J9"/>
    <mergeCell ref="F10:G10"/>
    <mergeCell ref="I10:J10"/>
    <mergeCell ref="F11:G11"/>
    <mergeCell ref="I11:J11"/>
    <mergeCell ref="F12:G12"/>
    <mergeCell ref="A4:C4"/>
    <mergeCell ref="F4:G4"/>
    <mergeCell ref="I4:J4"/>
    <mergeCell ref="A5:B8"/>
    <mergeCell ref="F5:G5"/>
    <mergeCell ref="I5:J5"/>
    <mergeCell ref="F6:G6"/>
    <mergeCell ref="I6:J6"/>
    <mergeCell ref="F7:G7"/>
    <mergeCell ref="I7:J7"/>
    <mergeCell ref="A1:M1"/>
    <mergeCell ref="A2:C3"/>
    <mergeCell ref="D2:D3"/>
    <mergeCell ref="E2:E3"/>
    <mergeCell ref="F2:G3"/>
    <mergeCell ref="H2:H3"/>
    <mergeCell ref="I2:J3"/>
    <mergeCell ref="K2:K3"/>
    <mergeCell ref="L2:L3"/>
    <mergeCell ref="M2:M3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scale="75" r:id="rId1"/>
  <headerFooter scaleWithDoc="0" alignWithMargins="0">
    <oddFooter>&amp;C138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2014-01-14T06:49:33Z</cp:lastPrinted>
  <dcterms:created xsi:type="dcterms:W3CDTF">2002-09-19T02:50:55Z</dcterms:created>
  <dcterms:modified xsi:type="dcterms:W3CDTF">2014-05-15T11:27:23Z</dcterms:modified>
  <cp:category/>
  <cp:version/>
  <cp:contentType/>
  <cp:contentStatus/>
</cp:coreProperties>
</file>