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<sst xmlns="http://schemas.openxmlformats.org/spreadsheetml/2006/main" count="148" uniqueCount="36">
  <si>
    <t>区　　分　／　項　　目</t>
  </si>
  <si>
    <t>被保険者</t>
  </si>
  <si>
    <t>件　　数</t>
  </si>
  <si>
    <t>日　　数</t>
  </si>
  <si>
    <t>費 用 額</t>
  </si>
  <si>
    <t>受 診 率</t>
  </si>
  <si>
    <t>1件当たり　           費用額</t>
  </si>
  <si>
    <t>1人当たり　           費用額</t>
  </si>
  <si>
    <t>1日当たり　          費用額</t>
  </si>
  <si>
    <t>単　　　　位</t>
  </si>
  <si>
    <t>人</t>
  </si>
  <si>
    <t>件</t>
  </si>
  <si>
    <t>日</t>
  </si>
  <si>
    <t>円</t>
  </si>
  <si>
    <t>％</t>
  </si>
  <si>
    <t>入　　　院</t>
  </si>
  <si>
    <t>一　　　般</t>
  </si>
  <si>
    <t>退 職 者</t>
  </si>
  <si>
    <t>計</t>
  </si>
  <si>
    <t>入　院　外</t>
  </si>
  <si>
    <t>歯　　　科</t>
  </si>
  <si>
    <t>診 療 費 計</t>
  </si>
  <si>
    <t xml:space="preserve">調　　　剤 </t>
  </si>
  <si>
    <t>食事療養</t>
  </si>
  <si>
    <t>訪問看護</t>
  </si>
  <si>
    <t>療　養　費</t>
  </si>
  <si>
    <t>食事差額</t>
  </si>
  <si>
    <t>療養諸費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</si>
  <si>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</si>
  <si>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</si>
  <si>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移送費</t>
  </si>
  <si>
    <t>※ 療養諸費は、診療費計・調剤・訪問看護・療養費・食事差額・移送費の合計とする。</t>
  </si>
  <si>
    <t>前期高齢者</t>
  </si>
  <si>
    <t>-</t>
  </si>
  <si>
    <t>4　国民健康保険被保険者給付状況（平成22年度）</t>
  </si>
  <si>
    <t>（資料）市民生活部市民生活総室国民健康保険課調 （国民健康保険事業状況報告書）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</si>
</sst>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3" fontId="2" fillId="0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176" fontId="2" fillId="33" borderId="10" xfId="60" applyNumberFormat="1" applyFont="1" applyFill="1" applyBorder="1" applyAlignment="1" applyProtection="1">
      <alignment horizontal="right" vertical="center"/>
      <protection/>
    </xf>
    <xf numFmtId="3" fontId="2" fillId="0" borderId="10" xfId="60" applyNumberFormat="1" applyFont="1" applyFill="1" applyBorder="1" applyAlignment="1" applyProtection="1">
      <alignment horizontal="right" shrinkToFit="1"/>
      <protection locked="0"/>
    </xf>
    <xf numFmtId="179" fontId="2" fillId="33" borderId="12" xfId="60" applyNumberFormat="1" applyFont="1" applyFill="1" applyBorder="1" applyAlignment="1" applyProtection="1">
      <alignment vertical="center"/>
      <protection/>
    </xf>
    <xf numFmtId="179" fontId="2" fillId="33" borderId="13" xfId="60" applyNumberFormat="1" applyFont="1" applyFill="1" applyBorder="1" applyAlignment="1" applyProtection="1">
      <alignment vertical="center"/>
      <protection/>
    </xf>
    <xf numFmtId="0" fontId="2" fillId="0" borderId="14" xfId="60" applyFont="1" applyBorder="1" applyAlignment="1" applyProtection="1">
      <alignment horizontal="left"/>
      <protection locked="0"/>
    </xf>
    <xf numFmtId="0" fontId="2" fillId="0" borderId="0" xfId="60" applyFont="1" applyAlignment="1" applyProtection="1">
      <alignment horizontal="left"/>
      <protection locked="0"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0" fillId="0" borderId="10" xfId="60" applyFont="1" applyBorder="1" applyAlignment="1">
      <alignment horizontal="center" vertical="center" shrinkToFit="1"/>
      <protection/>
    </xf>
    <xf numFmtId="3" fontId="2" fillId="0" borderId="12" xfId="60" applyNumberFormat="1" applyFont="1" applyFill="1" applyBorder="1" applyAlignment="1" applyProtection="1">
      <alignment vertical="center"/>
      <protection locked="0"/>
    </xf>
    <xf numFmtId="3" fontId="2" fillId="0" borderId="13" xfId="60" applyNumberFormat="1" applyFont="1" applyFill="1" applyBorder="1" applyAlignment="1" applyProtection="1">
      <alignment vertical="center"/>
      <protection locked="0"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 shrinkToFit="1"/>
      <protection/>
    </xf>
    <xf numFmtId="3" fontId="2" fillId="0" borderId="12" xfId="60" applyNumberFormat="1" applyFont="1" applyFill="1" applyBorder="1" applyAlignment="1" applyProtection="1">
      <alignment horizontal="right" vertical="center"/>
      <protection locked="0"/>
    </xf>
    <xf numFmtId="3" fontId="2" fillId="0" borderId="13" xfId="60" applyNumberFormat="1" applyFont="1" applyFill="1" applyBorder="1" applyAlignment="1" applyProtection="1">
      <alignment horizontal="right" vertical="center"/>
      <protection locked="0"/>
    </xf>
    <xf numFmtId="176" fontId="2" fillId="33" borderId="12" xfId="60" applyNumberFormat="1" applyFont="1" applyFill="1" applyBorder="1" applyAlignment="1" applyProtection="1">
      <alignment horizontal="right" vertical="center"/>
      <protection/>
    </xf>
    <xf numFmtId="176" fontId="2" fillId="33" borderId="13" xfId="60" applyNumberFormat="1" applyFont="1" applyFill="1" applyBorder="1" applyAlignment="1" applyProtection="1">
      <alignment horizontal="right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right" vertical="center"/>
      <protection/>
    </xf>
    <xf numFmtId="0" fontId="2" fillId="0" borderId="13" xfId="60" applyFont="1" applyBorder="1" applyAlignment="1">
      <alignment horizontal="right" vertical="center"/>
      <protection/>
    </xf>
    <xf numFmtId="0" fontId="2" fillId="0" borderId="22" xfId="60" applyFont="1" applyBorder="1" applyAlignment="1" applyProtection="1">
      <alignment horizontal="left" vertical="center"/>
      <protection locked="0"/>
    </xf>
    <xf numFmtId="0" fontId="0" fillId="0" borderId="15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52"/>
  <sheetViews>
    <sheetView tabSelected="1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3" s="1" customFormat="1" ht="14.2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34" t="s">
        <v>0</v>
      </c>
      <c r="B2" s="35"/>
      <c r="C2" s="36"/>
      <c r="D2" s="40" t="s">
        <v>1</v>
      </c>
      <c r="E2" s="40" t="s">
        <v>2</v>
      </c>
      <c r="F2" s="34" t="s">
        <v>3</v>
      </c>
      <c r="G2" s="36"/>
      <c r="H2" s="40" t="s">
        <v>4</v>
      </c>
      <c r="I2" s="34" t="s">
        <v>5</v>
      </c>
      <c r="J2" s="36"/>
      <c r="K2" s="42" t="s">
        <v>6</v>
      </c>
      <c r="L2" s="42" t="s">
        <v>7</v>
      </c>
      <c r="M2" s="42" t="s">
        <v>8</v>
      </c>
    </row>
    <row r="3" spans="1:13" ht="13.5">
      <c r="A3" s="37"/>
      <c r="B3" s="38"/>
      <c r="C3" s="39"/>
      <c r="D3" s="41"/>
      <c r="E3" s="41"/>
      <c r="F3" s="37"/>
      <c r="G3" s="39"/>
      <c r="H3" s="41"/>
      <c r="I3" s="37"/>
      <c r="J3" s="39"/>
      <c r="K3" s="43"/>
      <c r="L3" s="43"/>
      <c r="M3" s="43"/>
    </row>
    <row r="4" spans="1:13" ht="14.25">
      <c r="A4" s="28" t="s">
        <v>9</v>
      </c>
      <c r="B4" s="29"/>
      <c r="C4" s="30"/>
      <c r="D4" s="3" t="s">
        <v>10</v>
      </c>
      <c r="E4" s="3" t="s">
        <v>11</v>
      </c>
      <c r="F4" s="31" t="s">
        <v>12</v>
      </c>
      <c r="G4" s="32"/>
      <c r="H4" s="3" t="s">
        <v>13</v>
      </c>
      <c r="I4" s="31" t="s">
        <v>14</v>
      </c>
      <c r="J4" s="32"/>
      <c r="K4" s="3" t="s">
        <v>13</v>
      </c>
      <c r="L4" s="3" t="s">
        <v>13</v>
      </c>
      <c r="M4" s="3" t="s">
        <v>13</v>
      </c>
    </row>
    <row r="5" spans="1:13" ht="14.25">
      <c r="A5" s="18" t="s">
        <v>15</v>
      </c>
      <c r="B5" s="19"/>
      <c r="C5" s="4" t="s">
        <v>32</v>
      </c>
      <c r="D5" s="6">
        <v>17198</v>
      </c>
      <c r="E5" s="6">
        <v>5146</v>
      </c>
      <c r="F5" s="16">
        <v>76288</v>
      </c>
      <c r="G5" s="17"/>
      <c r="H5" s="9">
        <v>2676543815</v>
      </c>
      <c r="I5" s="10">
        <f aca="true" t="shared" si="0" ref="I5:I48">E5/D5*100</f>
        <v>29.922083963251538</v>
      </c>
      <c r="J5" s="11"/>
      <c r="K5" s="7">
        <f aca="true" t="shared" si="1" ref="K5:K36">H5/E5</f>
        <v>520121.2232802177</v>
      </c>
      <c r="L5" s="7">
        <f aca="true" t="shared" si="2" ref="L5:L36">H5/D5</f>
        <v>155631.10914059775</v>
      </c>
      <c r="M5" s="7">
        <f aca="true" t="shared" si="3" ref="M5:M20">H5/F5</f>
        <v>35084.72911860319</v>
      </c>
    </row>
    <row r="6" spans="1:13" ht="14.25">
      <c r="A6" s="20"/>
      <c r="B6" s="21"/>
      <c r="C6" s="4" t="s">
        <v>16</v>
      </c>
      <c r="D6" s="6">
        <v>39074</v>
      </c>
      <c r="E6" s="6">
        <v>6348</v>
      </c>
      <c r="F6" s="16">
        <v>118338</v>
      </c>
      <c r="G6" s="17"/>
      <c r="H6" s="9">
        <v>2955574899</v>
      </c>
      <c r="I6" s="10">
        <f t="shared" si="0"/>
        <v>16.246097148999333</v>
      </c>
      <c r="J6" s="11"/>
      <c r="K6" s="7">
        <f t="shared" si="1"/>
        <v>465591.50897920603</v>
      </c>
      <c r="L6" s="7">
        <f t="shared" si="2"/>
        <v>75640.44886625378</v>
      </c>
      <c r="M6" s="7">
        <f t="shared" si="3"/>
        <v>24975.704329970085</v>
      </c>
    </row>
    <row r="7" spans="1:13" ht="14.25">
      <c r="A7" s="20"/>
      <c r="B7" s="21"/>
      <c r="C7" s="4" t="s">
        <v>17</v>
      </c>
      <c r="D7" s="6">
        <v>794</v>
      </c>
      <c r="E7" s="6">
        <v>185</v>
      </c>
      <c r="F7" s="16">
        <v>2601</v>
      </c>
      <c r="G7" s="17"/>
      <c r="H7" s="9">
        <v>122512620</v>
      </c>
      <c r="I7" s="10">
        <f t="shared" si="0"/>
        <v>23.299748110831235</v>
      </c>
      <c r="J7" s="11"/>
      <c r="K7" s="7">
        <f t="shared" si="1"/>
        <v>662230.3783783783</v>
      </c>
      <c r="L7" s="7">
        <f t="shared" si="2"/>
        <v>154298.01007556674</v>
      </c>
      <c r="M7" s="7">
        <f t="shared" si="3"/>
        <v>47102.12226066898</v>
      </c>
    </row>
    <row r="8" spans="1:13" ht="14.25">
      <c r="A8" s="22"/>
      <c r="B8" s="23"/>
      <c r="C8" s="4" t="s">
        <v>18</v>
      </c>
      <c r="D8" s="6">
        <f>SUM(D5:D7)</f>
        <v>57066</v>
      </c>
      <c r="E8" s="6">
        <f>SUM(E5:E7)</f>
        <v>11679</v>
      </c>
      <c r="F8" s="16">
        <f>SUM(F5:G7)</f>
        <v>197227</v>
      </c>
      <c r="G8" s="17"/>
      <c r="H8" s="9">
        <f>SUM(H5:H7)</f>
        <v>5754631334</v>
      </c>
      <c r="I8" s="10">
        <f t="shared" si="0"/>
        <v>20.465776469351276</v>
      </c>
      <c r="J8" s="11"/>
      <c r="K8" s="7">
        <f t="shared" si="1"/>
        <v>492733.22493364156</v>
      </c>
      <c r="L8" s="7">
        <f t="shared" si="2"/>
        <v>100841.68040514491</v>
      </c>
      <c r="M8" s="7">
        <f t="shared" si="3"/>
        <v>29177.705557555506</v>
      </c>
    </row>
    <row r="9" spans="1:13" ht="14.25">
      <c r="A9" s="18" t="s">
        <v>19</v>
      </c>
      <c r="B9" s="19"/>
      <c r="C9" s="4" t="s">
        <v>32</v>
      </c>
      <c r="D9" s="6">
        <v>17198</v>
      </c>
      <c r="E9" s="6">
        <v>229067</v>
      </c>
      <c r="F9" s="16">
        <v>407520</v>
      </c>
      <c r="G9" s="17"/>
      <c r="H9" s="9">
        <v>2981861997</v>
      </c>
      <c r="I9" s="10">
        <f t="shared" si="0"/>
        <v>1331.9397604372602</v>
      </c>
      <c r="J9" s="11"/>
      <c r="K9" s="7">
        <f t="shared" si="1"/>
        <v>13017.422836986558</v>
      </c>
      <c r="L9" s="7">
        <f t="shared" si="2"/>
        <v>173384.23055006395</v>
      </c>
      <c r="M9" s="7">
        <f t="shared" si="3"/>
        <v>7317.09363221437</v>
      </c>
    </row>
    <row r="10" spans="1:13" ht="14.25">
      <c r="A10" s="20"/>
      <c r="B10" s="21"/>
      <c r="C10" s="4" t="s">
        <v>16</v>
      </c>
      <c r="D10" s="6">
        <v>39074</v>
      </c>
      <c r="E10" s="6">
        <v>230395</v>
      </c>
      <c r="F10" s="16">
        <v>394244</v>
      </c>
      <c r="G10" s="17"/>
      <c r="H10" s="9">
        <v>3092075013</v>
      </c>
      <c r="I10" s="10">
        <f t="shared" si="0"/>
        <v>589.6376106874136</v>
      </c>
      <c r="J10" s="11"/>
      <c r="K10" s="7">
        <f t="shared" si="1"/>
        <v>13420.75571518479</v>
      </c>
      <c r="L10" s="7">
        <f t="shared" si="2"/>
        <v>79133.82333521011</v>
      </c>
      <c r="M10" s="7">
        <f t="shared" si="3"/>
        <v>7843.049007721107</v>
      </c>
    </row>
    <row r="11" spans="1:13" ht="14.25">
      <c r="A11" s="20"/>
      <c r="B11" s="21"/>
      <c r="C11" s="4" t="s">
        <v>17</v>
      </c>
      <c r="D11" s="6">
        <v>794</v>
      </c>
      <c r="E11" s="6">
        <v>9599</v>
      </c>
      <c r="F11" s="16">
        <v>14926</v>
      </c>
      <c r="G11" s="17"/>
      <c r="H11" s="9">
        <v>126961430</v>
      </c>
      <c r="I11" s="10">
        <f t="shared" si="0"/>
        <v>1208.942065491184</v>
      </c>
      <c r="J11" s="11"/>
      <c r="K11" s="7">
        <f t="shared" si="1"/>
        <v>13226.526721533493</v>
      </c>
      <c r="L11" s="7">
        <f t="shared" si="2"/>
        <v>159901.0453400504</v>
      </c>
      <c r="M11" s="7">
        <f t="shared" si="3"/>
        <v>8506.058555540667</v>
      </c>
    </row>
    <row r="12" spans="1:13" ht="14.25">
      <c r="A12" s="22"/>
      <c r="B12" s="23"/>
      <c r="C12" s="4" t="s">
        <v>18</v>
      </c>
      <c r="D12" s="6">
        <f>SUM(D9:D11)</f>
        <v>57066</v>
      </c>
      <c r="E12" s="6">
        <f>SUM(E9:E11)</f>
        <v>469061</v>
      </c>
      <c r="F12" s="16">
        <f>SUM(F9:G11)</f>
        <v>816690</v>
      </c>
      <c r="G12" s="17"/>
      <c r="H12" s="9">
        <f>SUM(H9:H11)</f>
        <v>6200898440</v>
      </c>
      <c r="I12" s="10">
        <f t="shared" si="0"/>
        <v>821.9622892790804</v>
      </c>
      <c r="J12" s="11"/>
      <c r="K12" s="7">
        <f t="shared" si="1"/>
        <v>13219.81243377727</v>
      </c>
      <c r="L12" s="7">
        <f t="shared" si="2"/>
        <v>108661.87291907615</v>
      </c>
      <c r="M12" s="7">
        <f t="shared" si="3"/>
        <v>7592.719930450967</v>
      </c>
    </row>
    <row r="13" spans="1:13" ht="14.25">
      <c r="A13" s="18" t="s">
        <v>20</v>
      </c>
      <c r="B13" s="19"/>
      <c r="C13" s="4" t="s">
        <v>32</v>
      </c>
      <c r="D13" s="6">
        <v>17198</v>
      </c>
      <c r="E13" s="6">
        <v>36525</v>
      </c>
      <c r="F13" s="16">
        <v>87931</v>
      </c>
      <c r="G13" s="17"/>
      <c r="H13" s="9">
        <v>560487310</v>
      </c>
      <c r="I13" s="10">
        <f t="shared" si="0"/>
        <v>212.37934643563204</v>
      </c>
      <c r="J13" s="11"/>
      <c r="K13" s="7">
        <f t="shared" si="1"/>
        <v>15345.306228610541</v>
      </c>
      <c r="L13" s="7">
        <f t="shared" si="2"/>
        <v>32590.261076869403</v>
      </c>
      <c r="M13" s="7">
        <f t="shared" si="3"/>
        <v>6374.1719075183955</v>
      </c>
    </row>
    <row r="14" spans="1:13" ht="14.25">
      <c r="A14" s="20"/>
      <c r="B14" s="21"/>
      <c r="C14" s="4" t="s">
        <v>16</v>
      </c>
      <c r="D14" s="6">
        <v>39074</v>
      </c>
      <c r="E14" s="6">
        <v>49396</v>
      </c>
      <c r="F14" s="16">
        <v>108790</v>
      </c>
      <c r="G14" s="17"/>
      <c r="H14" s="9">
        <v>679891943</v>
      </c>
      <c r="I14" s="10">
        <f t="shared" si="0"/>
        <v>126.41654296974971</v>
      </c>
      <c r="J14" s="11"/>
      <c r="K14" s="7">
        <f t="shared" si="1"/>
        <v>13764.109300348206</v>
      </c>
      <c r="L14" s="7">
        <f t="shared" si="2"/>
        <v>17400.111148078005</v>
      </c>
      <c r="M14" s="7">
        <f t="shared" si="3"/>
        <v>6249.581239084475</v>
      </c>
    </row>
    <row r="15" spans="1:13" ht="14.25">
      <c r="A15" s="20"/>
      <c r="B15" s="21"/>
      <c r="C15" s="4" t="s">
        <v>17</v>
      </c>
      <c r="D15" s="6">
        <v>794</v>
      </c>
      <c r="E15" s="6">
        <v>1722</v>
      </c>
      <c r="F15" s="16">
        <v>4162</v>
      </c>
      <c r="G15" s="17"/>
      <c r="H15" s="9">
        <v>25416680</v>
      </c>
      <c r="I15" s="10">
        <f t="shared" si="0"/>
        <v>216.8765743073048</v>
      </c>
      <c r="J15" s="11"/>
      <c r="K15" s="7">
        <f t="shared" si="1"/>
        <v>14759.976771196283</v>
      </c>
      <c r="L15" s="7">
        <f t="shared" si="2"/>
        <v>32010.931989924433</v>
      </c>
      <c r="M15" s="7">
        <f t="shared" si="3"/>
        <v>6106.842864007689</v>
      </c>
    </row>
    <row r="16" spans="1:13" ht="14.25">
      <c r="A16" s="20"/>
      <c r="B16" s="21"/>
      <c r="C16" s="5" t="s">
        <v>18</v>
      </c>
      <c r="D16" s="6">
        <f>SUM(D13:D15)</f>
        <v>57066</v>
      </c>
      <c r="E16" s="6">
        <f>SUM(E13:E15)</f>
        <v>87643</v>
      </c>
      <c r="F16" s="16">
        <f>SUM(F13:G15)</f>
        <v>200883</v>
      </c>
      <c r="G16" s="17"/>
      <c r="H16" s="9">
        <f>SUM(H13:H15)</f>
        <v>1265795933</v>
      </c>
      <c r="I16" s="10">
        <f t="shared" si="0"/>
        <v>153.58181754459747</v>
      </c>
      <c r="J16" s="11"/>
      <c r="K16" s="7">
        <f t="shared" si="1"/>
        <v>14442.635840854375</v>
      </c>
      <c r="L16" s="7">
        <f t="shared" si="2"/>
        <v>22181.262625731608</v>
      </c>
      <c r="M16" s="7">
        <f t="shared" si="3"/>
        <v>6301.160043408352</v>
      </c>
    </row>
    <row r="17" spans="1:13" ht="14.25">
      <c r="A17" s="15" t="s">
        <v>21</v>
      </c>
      <c r="B17" s="15"/>
      <c r="C17" s="4" t="s">
        <v>32</v>
      </c>
      <c r="D17" s="6">
        <v>17198</v>
      </c>
      <c r="E17" s="6">
        <v>270738</v>
      </c>
      <c r="F17" s="16">
        <v>571739</v>
      </c>
      <c r="G17" s="17"/>
      <c r="H17" s="9">
        <v>6218893122</v>
      </c>
      <c r="I17" s="10">
        <f t="shared" si="0"/>
        <v>1574.241190836144</v>
      </c>
      <c r="J17" s="11"/>
      <c r="K17" s="7">
        <f t="shared" si="1"/>
        <v>22970.152405646786</v>
      </c>
      <c r="L17" s="7">
        <f t="shared" si="2"/>
        <v>361605.6007675311</v>
      </c>
      <c r="M17" s="7">
        <f t="shared" si="3"/>
        <v>10877.15394961687</v>
      </c>
    </row>
    <row r="18" spans="1:13" ht="14.25">
      <c r="A18" s="15"/>
      <c r="B18" s="15"/>
      <c r="C18" s="4" t="s">
        <v>16</v>
      </c>
      <c r="D18" s="6">
        <v>39074</v>
      </c>
      <c r="E18" s="6">
        <v>286139</v>
      </c>
      <c r="F18" s="16">
        <v>621372</v>
      </c>
      <c r="G18" s="17"/>
      <c r="H18" s="9">
        <v>6727541855</v>
      </c>
      <c r="I18" s="10">
        <f t="shared" si="0"/>
        <v>732.3002508061626</v>
      </c>
      <c r="J18" s="11"/>
      <c r="K18" s="7">
        <f t="shared" si="1"/>
        <v>23511.4467269404</v>
      </c>
      <c r="L18" s="7">
        <f t="shared" si="2"/>
        <v>172174.3833495419</v>
      </c>
      <c r="M18" s="7">
        <f t="shared" si="3"/>
        <v>10826.915044450023</v>
      </c>
    </row>
    <row r="19" spans="1:13" ht="14.25">
      <c r="A19" s="15"/>
      <c r="B19" s="15"/>
      <c r="C19" s="4" t="s">
        <v>17</v>
      </c>
      <c r="D19" s="6">
        <v>794</v>
      </c>
      <c r="E19" s="6">
        <v>11506</v>
      </c>
      <c r="F19" s="16">
        <v>21689</v>
      </c>
      <c r="G19" s="17"/>
      <c r="H19" s="9">
        <v>274890730</v>
      </c>
      <c r="I19" s="10">
        <f t="shared" si="0"/>
        <v>1449.11838790932</v>
      </c>
      <c r="J19" s="11"/>
      <c r="K19" s="7">
        <f t="shared" si="1"/>
        <v>23891.076829480273</v>
      </c>
      <c r="L19" s="7">
        <f t="shared" si="2"/>
        <v>346209.9874055416</v>
      </c>
      <c r="M19" s="7">
        <f t="shared" si="3"/>
        <v>12674.200285859191</v>
      </c>
    </row>
    <row r="20" spans="1:13" ht="14.25">
      <c r="A20" s="15"/>
      <c r="B20" s="15"/>
      <c r="C20" s="4" t="s">
        <v>18</v>
      </c>
      <c r="D20" s="6">
        <f>SUM(D17:D19)</f>
        <v>57066</v>
      </c>
      <c r="E20" s="6">
        <f>SUM(E17:E19)</f>
        <v>568383</v>
      </c>
      <c r="F20" s="16">
        <f>SUM(F17:G19)</f>
        <v>1214800</v>
      </c>
      <c r="G20" s="17"/>
      <c r="H20" s="9">
        <f>SUM(H17:H19)</f>
        <v>13221325707</v>
      </c>
      <c r="I20" s="10">
        <f t="shared" si="0"/>
        <v>996.009883293029</v>
      </c>
      <c r="J20" s="11"/>
      <c r="K20" s="7">
        <f t="shared" si="1"/>
        <v>23261.2968843192</v>
      </c>
      <c r="L20" s="7">
        <f t="shared" si="2"/>
        <v>231684.8159499527</v>
      </c>
      <c r="M20" s="7">
        <f t="shared" si="3"/>
        <v>10883.541082482714</v>
      </c>
    </row>
    <row r="21" spans="1:13" ht="14.25">
      <c r="A21" s="15" t="s">
        <v>22</v>
      </c>
      <c r="B21" s="15"/>
      <c r="C21" s="4" t="s">
        <v>32</v>
      </c>
      <c r="D21" s="6">
        <v>17198</v>
      </c>
      <c r="E21" s="6">
        <v>138897</v>
      </c>
      <c r="F21" s="16">
        <v>172279</v>
      </c>
      <c r="G21" s="17"/>
      <c r="H21" s="9">
        <v>1627942704</v>
      </c>
      <c r="I21" s="10">
        <f t="shared" si="0"/>
        <v>807.6346086754274</v>
      </c>
      <c r="J21" s="11"/>
      <c r="K21" s="7">
        <f t="shared" si="1"/>
        <v>11720.502991425301</v>
      </c>
      <c r="L21" s="7">
        <f t="shared" si="2"/>
        <v>94658.8384695895</v>
      </c>
      <c r="M21" s="8" t="s">
        <v>33</v>
      </c>
    </row>
    <row r="22" spans="1:13" ht="14.25">
      <c r="A22" s="15"/>
      <c r="B22" s="15"/>
      <c r="C22" s="4" t="s">
        <v>16</v>
      </c>
      <c r="D22" s="6">
        <v>39074</v>
      </c>
      <c r="E22" s="6">
        <v>134817</v>
      </c>
      <c r="F22" s="16">
        <v>175076</v>
      </c>
      <c r="G22" s="17"/>
      <c r="H22" s="9">
        <v>1348781340</v>
      </c>
      <c r="I22" s="10">
        <f t="shared" si="0"/>
        <v>345.0299431847264</v>
      </c>
      <c r="J22" s="11"/>
      <c r="K22" s="7">
        <f t="shared" si="1"/>
        <v>10004.534591334921</v>
      </c>
      <c r="L22" s="7">
        <f t="shared" si="2"/>
        <v>34518.64001637918</v>
      </c>
      <c r="M22" s="8" t="s">
        <v>33</v>
      </c>
    </row>
    <row r="23" spans="1:13" ht="14.25">
      <c r="A23" s="15"/>
      <c r="B23" s="15"/>
      <c r="C23" s="4" t="s">
        <v>17</v>
      </c>
      <c r="D23" s="6">
        <v>794</v>
      </c>
      <c r="E23" s="6">
        <v>5401</v>
      </c>
      <c r="F23" s="16">
        <v>6567</v>
      </c>
      <c r="G23" s="17"/>
      <c r="H23" s="9">
        <v>61122400</v>
      </c>
      <c r="I23" s="10">
        <f t="shared" si="0"/>
        <v>680.2267002518892</v>
      </c>
      <c r="J23" s="11"/>
      <c r="K23" s="7">
        <f t="shared" si="1"/>
        <v>11316.867246806147</v>
      </c>
      <c r="L23" s="7">
        <f t="shared" si="2"/>
        <v>76980.35264483627</v>
      </c>
      <c r="M23" s="8" t="s">
        <v>33</v>
      </c>
    </row>
    <row r="24" spans="1:13" ht="14.25">
      <c r="A24" s="15"/>
      <c r="B24" s="15"/>
      <c r="C24" s="5" t="s">
        <v>18</v>
      </c>
      <c r="D24" s="6">
        <f>SUM(D21:D23)</f>
        <v>57066</v>
      </c>
      <c r="E24" s="6">
        <f>SUM(E21:E23)</f>
        <v>279115</v>
      </c>
      <c r="F24" s="24" t="s">
        <v>33</v>
      </c>
      <c r="G24" s="25"/>
      <c r="H24" s="9">
        <f>SUM(H21:H23)</f>
        <v>3037846444</v>
      </c>
      <c r="I24" s="10">
        <f t="shared" si="0"/>
        <v>489.1091017418428</v>
      </c>
      <c r="J24" s="11"/>
      <c r="K24" s="7">
        <f t="shared" si="1"/>
        <v>10883.852333267649</v>
      </c>
      <c r="L24" s="7">
        <f t="shared" si="2"/>
        <v>53233.912382154</v>
      </c>
      <c r="M24" s="8" t="s">
        <v>33</v>
      </c>
    </row>
    <row r="25" spans="1:13" ht="14.25">
      <c r="A25" s="15" t="s">
        <v>23</v>
      </c>
      <c r="B25" s="15"/>
      <c r="C25" s="4" t="s">
        <v>32</v>
      </c>
      <c r="D25" s="6">
        <v>17198</v>
      </c>
      <c r="E25" s="6">
        <v>4953</v>
      </c>
      <c r="F25" s="16">
        <v>190883</v>
      </c>
      <c r="G25" s="17"/>
      <c r="H25" s="9">
        <v>129445659</v>
      </c>
      <c r="I25" s="10">
        <f t="shared" si="0"/>
        <v>28.799860448889408</v>
      </c>
      <c r="J25" s="11"/>
      <c r="K25" s="7">
        <f t="shared" si="1"/>
        <v>26134.798909751666</v>
      </c>
      <c r="L25" s="7">
        <f t="shared" si="2"/>
        <v>7526.78561460635</v>
      </c>
      <c r="M25" s="7">
        <f aca="true" t="shared" si="4" ref="M25:M32">H25/F25</f>
        <v>678.1413693204738</v>
      </c>
    </row>
    <row r="26" spans="1:13" ht="14.25">
      <c r="A26" s="15"/>
      <c r="B26" s="15"/>
      <c r="C26" s="4" t="s">
        <v>16</v>
      </c>
      <c r="D26" s="6">
        <v>39074</v>
      </c>
      <c r="E26" s="6">
        <v>6028</v>
      </c>
      <c r="F26" s="16">
        <v>317150</v>
      </c>
      <c r="G26" s="17"/>
      <c r="H26" s="9">
        <v>210509028</v>
      </c>
      <c r="I26" s="10">
        <f t="shared" si="0"/>
        <v>15.427138250499054</v>
      </c>
      <c r="J26" s="11"/>
      <c r="K26" s="7">
        <f t="shared" si="1"/>
        <v>34921.86927670869</v>
      </c>
      <c r="L26" s="7">
        <f t="shared" si="2"/>
        <v>5387.4450529764035</v>
      </c>
      <c r="M26" s="7">
        <f t="shared" si="4"/>
        <v>663.7522560302696</v>
      </c>
    </row>
    <row r="27" spans="1:13" ht="14.25">
      <c r="A27" s="15"/>
      <c r="B27" s="15"/>
      <c r="C27" s="4" t="s">
        <v>17</v>
      </c>
      <c r="D27" s="6">
        <v>794</v>
      </c>
      <c r="E27" s="6">
        <v>170</v>
      </c>
      <c r="F27" s="16">
        <v>6173</v>
      </c>
      <c r="G27" s="17"/>
      <c r="H27" s="9">
        <v>4204368</v>
      </c>
      <c r="I27" s="10">
        <f t="shared" si="0"/>
        <v>21.41057934508816</v>
      </c>
      <c r="J27" s="11"/>
      <c r="K27" s="7">
        <f t="shared" si="1"/>
        <v>24731.576470588236</v>
      </c>
      <c r="L27" s="7">
        <f t="shared" si="2"/>
        <v>5295.173803526448</v>
      </c>
      <c r="M27" s="7">
        <f t="shared" si="4"/>
        <v>681.0899076624008</v>
      </c>
    </row>
    <row r="28" spans="1:13" ht="14.25">
      <c r="A28" s="15"/>
      <c r="B28" s="15"/>
      <c r="C28" s="5" t="s">
        <v>18</v>
      </c>
      <c r="D28" s="6">
        <f>SUM(D25:D27)</f>
        <v>57066</v>
      </c>
      <c r="E28" s="6">
        <f>SUM(E25:E27)</f>
        <v>11151</v>
      </c>
      <c r="F28" s="16">
        <f>SUM(F25:G27)</f>
        <v>514206</v>
      </c>
      <c r="G28" s="17"/>
      <c r="H28" s="9">
        <f>SUM(H25:H27)</f>
        <v>344159055</v>
      </c>
      <c r="I28" s="10">
        <f t="shared" si="0"/>
        <v>19.54053201556093</v>
      </c>
      <c r="J28" s="11"/>
      <c r="K28" s="7">
        <f t="shared" si="1"/>
        <v>30863.514931396287</v>
      </c>
      <c r="L28" s="7">
        <f t="shared" si="2"/>
        <v>6030.8950162969195</v>
      </c>
      <c r="M28" s="7">
        <f t="shared" si="4"/>
        <v>669.3019042951657</v>
      </c>
    </row>
    <row r="29" spans="1:13" ht="14.25">
      <c r="A29" s="15" t="s">
        <v>24</v>
      </c>
      <c r="B29" s="15"/>
      <c r="C29" s="4" t="s">
        <v>32</v>
      </c>
      <c r="D29" s="6">
        <v>17198</v>
      </c>
      <c r="E29" s="6">
        <v>201</v>
      </c>
      <c r="F29" s="16">
        <v>1987</v>
      </c>
      <c r="G29" s="17"/>
      <c r="H29" s="9">
        <v>19264400</v>
      </c>
      <c r="I29" s="10">
        <f t="shared" si="0"/>
        <v>1.1687405512268867</v>
      </c>
      <c r="J29" s="11"/>
      <c r="K29" s="7">
        <f t="shared" si="1"/>
        <v>95842.78606965175</v>
      </c>
      <c r="L29" s="7">
        <f t="shared" si="2"/>
        <v>1120.1535062216537</v>
      </c>
      <c r="M29" s="7">
        <f t="shared" si="4"/>
        <v>9695.218922999496</v>
      </c>
    </row>
    <row r="30" spans="1:13" ht="14.25">
      <c r="A30" s="15"/>
      <c r="B30" s="15"/>
      <c r="C30" s="4" t="s">
        <v>16</v>
      </c>
      <c r="D30" s="6">
        <v>39074</v>
      </c>
      <c r="E30" s="6">
        <v>319</v>
      </c>
      <c r="F30" s="16">
        <v>2942</v>
      </c>
      <c r="G30" s="17"/>
      <c r="H30" s="9">
        <v>31633000</v>
      </c>
      <c r="I30" s="10">
        <f t="shared" si="0"/>
        <v>0.8163996519424682</v>
      </c>
      <c r="J30" s="11"/>
      <c r="K30" s="7">
        <f t="shared" si="1"/>
        <v>99163.00940438871</v>
      </c>
      <c r="L30" s="7">
        <f t="shared" si="2"/>
        <v>809.5664636331064</v>
      </c>
      <c r="M30" s="7">
        <f t="shared" si="4"/>
        <v>10752.209381373215</v>
      </c>
    </row>
    <row r="31" spans="1:13" ht="14.25">
      <c r="A31" s="15"/>
      <c r="B31" s="15"/>
      <c r="C31" s="4" t="s">
        <v>17</v>
      </c>
      <c r="D31" s="6">
        <v>794</v>
      </c>
      <c r="E31" s="8" t="s">
        <v>33</v>
      </c>
      <c r="F31" s="24" t="s">
        <v>33</v>
      </c>
      <c r="G31" s="25"/>
      <c r="H31" s="8" t="s">
        <v>33</v>
      </c>
      <c r="I31" s="26" t="s">
        <v>33</v>
      </c>
      <c r="J31" s="27"/>
      <c r="K31" s="8" t="s">
        <v>33</v>
      </c>
      <c r="L31" s="8" t="s">
        <v>33</v>
      </c>
      <c r="M31" s="8" t="s">
        <v>33</v>
      </c>
    </row>
    <row r="32" spans="1:13" ht="14.25">
      <c r="A32" s="15"/>
      <c r="B32" s="15"/>
      <c r="C32" s="5" t="s">
        <v>18</v>
      </c>
      <c r="D32" s="6">
        <f>SUM(D29:D31)</f>
        <v>57066</v>
      </c>
      <c r="E32" s="6">
        <f>SUM(E29:E31)</f>
        <v>520</v>
      </c>
      <c r="F32" s="16">
        <f>SUM(F29:F31)</f>
        <v>4929</v>
      </c>
      <c r="G32" s="17"/>
      <c r="H32" s="9">
        <f>SUM(H29:H31)</f>
        <v>50897400</v>
      </c>
      <c r="I32" s="10">
        <f t="shared" si="0"/>
        <v>0.9112255984298882</v>
      </c>
      <c r="J32" s="11"/>
      <c r="K32" s="7">
        <f t="shared" si="1"/>
        <v>97879.61538461539</v>
      </c>
      <c r="L32" s="7">
        <f t="shared" si="2"/>
        <v>891.9041110293344</v>
      </c>
      <c r="M32" s="7">
        <f t="shared" si="4"/>
        <v>10326.110772976263</v>
      </c>
    </row>
    <row r="33" spans="1:13" ht="14.25">
      <c r="A33" s="15" t="s">
        <v>25</v>
      </c>
      <c r="B33" s="15"/>
      <c r="C33" s="4" t="s">
        <v>32</v>
      </c>
      <c r="D33" s="6">
        <v>17198</v>
      </c>
      <c r="E33" s="6">
        <v>10118</v>
      </c>
      <c r="F33" s="24" t="s">
        <v>33</v>
      </c>
      <c r="G33" s="25"/>
      <c r="H33" s="9">
        <v>136020019</v>
      </c>
      <c r="I33" s="10">
        <f t="shared" si="0"/>
        <v>58.83242237469474</v>
      </c>
      <c r="J33" s="11"/>
      <c r="K33" s="7">
        <f t="shared" si="1"/>
        <v>13443.370132437241</v>
      </c>
      <c r="L33" s="7">
        <f t="shared" si="2"/>
        <v>7909.060297709036</v>
      </c>
      <c r="M33" s="8" t="s">
        <v>33</v>
      </c>
    </row>
    <row r="34" spans="1:13" ht="14.25">
      <c r="A34" s="15"/>
      <c r="B34" s="15"/>
      <c r="C34" s="4" t="s">
        <v>16</v>
      </c>
      <c r="D34" s="6">
        <v>39074</v>
      </c>
      <c r="E34" s="6">
        <v>12956</v>
      </c>
      <c r="F34" s="24" t="s">
        <v>33</v>
      </c>
      <c r="G34" s="25"/>
      <c r="H34" s="9">
        <v>122263979</v>
      </c>
      <c r="I34" s="10">
        <f t="shared" si="0"/>
        <v>33.15759840303015</v>
      </c>
      <c r="J34" s="11"/>
      <c r="K34" s="7">
        <f t="shared" si="1"/>
        <v>9436.861608521149</v>
      </c>
      <c r="L34" s="7">
        <f t="shared" si="2"/>
        <v>3129.0366740031736</v>
      </c>
      <c r="M34" s="8" t="s">
        <v>33</v>
      </c>
    </row>
    <row r="35" spans="1:13" ht="14.25">
      <c r="A35" s="15"/>
      <c r="B35" s="15"/>
      <c r="C35" s="4" t="s">
        <v>17</v>
      </c>
      <c r="D35" s="6">
        <v>794</v>
      </c>
      <c r="E35" s="6">
        <v>521</v>
      </c>
      <c r="F35" s="24" t="s">
        <v>33</v>
      </c>
      <c r="G35" s="25"/>
      <c r="H35" s="9">
        <v>5155485</v>
      </c>
      <c r="I35" s="10">
        <f t="shared" si="0"/>
        <v>65.61712846347606</v>
      </c>
      <c r="J35" s="11"/>
      <c r="K35" s="7">
        <f t="shared" si="1"/>
        <v>9895.364683301343</v>
      </c>
      <c r="L35" s="7">
        <f t="shared" si="2"/>
        <v>6493.054156171284</v>
      </c>
      <c r="M35" s="8" t="s">
        <v>33</v>
      </c>
    </row>
    <row r="36" spans="1:13" ht="14.25">
      <c r="A36" s="15"/>
      <c r="B36" s="15"/>
      <c r="C36" s="5" t="s">
        <v>18</v>
      </c>
      <c r="D36" s="6">
        <f>SUM(D33:D35)</f>
        <v>57066</v>
      </c>
      <c r="E36" s="6">
        <f>SUM(E33:E35)</f>
        <v>23595</v>
      </c>
      <c r="F36" s="24" t="s">
        <v>33</v>
      </c>
      <c r="G36" s="25"/>
      <c r="H36" s="9">
        <f>SUM(H33:H35)</f>
        <v>263439483</v>
      </c>
      <c r="I36" s="10">
        <f t="shared" si="0"/>
        <v>41.34686152875618</v>
      </c>
      <c r="J36" s="11"/>
      <c r="K36" s="7">
        <f t="shared" si="1"/>
        <v>11165.055435473618</v>
      </c>
      <c r="L36" s="7">
        <f t="shared" si="2"/>
        <v>4616.400010514141</v>
      </c>
      <c r="M36" s="8" t="s">
        <v>33</v>
      </c>
    </row>
    <row r="37" spans="1:13" ht="14.25">
      <c r="A37" s="15" t="s">
        <v>26</v>
      </c>
      <c r="B37" s="15"/>
      <c r="C37" s="4" t="s">
        <v>32</v>
      </c>
      <c r="D37" s="6">
        <v>17198</v>
      </c>
      <c r="E37" s="6">
        <v>3</v>
      </c>
      <c r="F37" s="24" t="s">
        <v>33</v>
      </c>
      <c r="G37" s="25"/>
      <c r="H37" s="9" t="s">
        <v>33</v>
      </c>
      <c r="I37" s="10">
        <f t="shared" si="0"/>
        <v>0.017443888824281894</v>
      </c>
      <c r="J37" s="11"/>
      <c r="K37" s="8" t="s">
        <v>33</v>
      </c>
      <c r="L37" s="8" t="s">
        <v>33</v>
      </c>
      <c r="M37" s="8" t="s">
        <v>33</v>
      </c>
    </row>
    <row r="38" spans="1:13" ht="14.25">
      <c r="A38" s="15"/>
      <c r="B38" s="15"/>
      <c r="C38" s="4" t="s">
        <v>16</v>
      </c>
      <c r="D38" s="6">
        <v>39074</v>
      </c>
      <c r="E38" s="6">
        <v>9</v>
      </c>
      <c r="F38" s="24" t="s">
        <v>33</v>
      </c>
      <c r="G38" s="25"/>
      <c r="H38" s="9" t="s">
        <v>33</v>
      </c>
      <c r="I38" s="10">
        <f t="shared" si="0"/>
        <v>0.02303321902032042</v>
      </c>
      <c r="J38" s="11"/>
      <c r="K38" s="8" t="s">
        <v>33</v>
      </c>
      <c r="L38" s="8" t="s">
        <v>33</v>
      </c>
      <c r="M38" s="8" t="s">
        <v>33</v>
      </c>
    </row>
    <row r="39" spans="1:13" ht="14.25">
      <c r="A39" s="15"/>
      <c r="B39" s="15"/>
      <c r="C39" s="4" t="s">
        <v>17</v>
      </c>
      <c r="D39" s="6">
        <v>794</v>
      </c>
      <c r="E39" s="8" t="s">
        <v>33</v>
      </c>
      <c r="F39" s="24" t="s">
        <v>33</v>
      </c>
      <c r="G39" s="25"/>
      <c r="H39" s="9" t="s">
        <v>33</v>
      </c>
      <c r="I39" s="26" t="s">
        <v>33</v>
      </c>
      <c r="J39" s="27"/>
      <c r="K39" s="8" t="s">
        <v>33</v>
      </c>
      <c r="L39" s="8" t="s">
        <v>33</v>
      </c>
      <c r="M39" s="8" t="s">
        <v>33</v>
      </c>
    </row>
    <row r="40" spans="1:13" ht="14.25">
      <c r="A40" s="15"/>
      <c r="B40" s="15"/>
      <c r="C40" s="5" t="s">
        <v>18</v>
      </c>
      <c r="D40" s="6">
        <f>SUM(D37:D39)</f>
        <v>57066</v>
      </c>
      <c r="E40" s="6">
        <f>SUM(E37:E39)</f>
        <v>12</v>
      </c>
      <c r="F40" s="24" t="s">
        <v>33</v>
      </c>
      <c r="G40" s="25"/>
      <c r="H40" s="9" t="s">
        <v>33</v>
      </c>
      <c r="I40" s="10">
        <f t="shared" si="0"/>
        <v>0.021028283040689728</v>
      </c>
      <c r="J40" s="11"/>
      <c r="K40" s="8" t="s">
        <v>33</v>
      </c>
      <c r="L40" s="8" t="s">
        <v>33</v>
      </c>
      <c r="M40" s="8" t="s">
        <v>33</v>
      </c>
    </row>
    <row r="41" spans="1:13" ht="14.25">
      <c r="A41" s="18" t="s">
        <v>30</v>
      </c>
      <c r="B41" s="19"/>
      <c r="C41" s="4" t="s">
        <v>32</v>
      </c>
      <c r="D41" s="6">
        <v>17198</v>
      </c>
      <c r="E41" s="8" t="s">
        <v>33</v>
      </c>
      <c r="F41" s="24" t="s">
        <v>33</v>
      </c>
      <c r="G41" s="25"/>
      <c r="H41" s="9" t="s">
        <v>33</v>
      </c>
      <c r="I41" s="26" t="s">
        <v>33</v>
      </c>
      <c r="J41" s="27"/>
      <c r="K41" s="9" t="s">
        <v>33</v>
      </c>
      <c r="L41" s="9" t="s">
        <v>33</v>
      </c>
      <c r="M41" s="8" t="s">
        <v>33</v>
      </c>
    </row>
    <row r="42" spans="1:13" ht="14.25">
      <c r="A42" s="20"/>
      <c r="B42" s="21"/>
      <c r="C42" s="4" t="s">
        <v>16</v>
      </c>
      <c r="D42" s="6">
        <v>39074</v>
      </c>
      <c r="E42" s="8" t="s">
        <v>33</v>
      </c>
      <c r="F42" s="24" t="s">
        <v>33</v>
      </c>
      <c r="G42" s="25"/>
      <c r="H42" s="9" t="s">
        <v>33</v>
      </c>
      <c r="I42" s="26" t="s">
        <v>33</v>
      </c>
      <c r="J42" s="27"/>
      <c r="K42" s="9" t="s">
        <v>33</v>
      </c>
      <c r="L42" s="9" t="s">
        <v>33</v>
      </c>
      <c r="M42" s="8" t="s">
        <v>33</v>
      </c>
    </row>
    <row r="43" spans="1:13" ht="14.25">
      <c r="A43" s="20"/>
      <c r="B43" s="21"/>
      <c r="C43" s="4" t="s">
        <v>17</v>
      </c>
      <c r="D43" s="6">
        <v>794</v>
      </c>
      <c r="E43" s="8" t="s">
        <v>33</v>
      </c>
      <c r="F43" s="24" t="s">
        <v>33</v>
      </c>
      <c r="G43" s="25"/>
      <c r="H43" s="9" t="s">
        <v>33</v>
      </c>
      <c r="I43" s="26" t="s">
        <v>33</v>
      </c>
      <c r="J43" s="27"/>
      <c r="K43" s="9" t="s">
        <v>33</v>
      </c>
      <c r="L43" s="9" t="s">
        <v>33</v>
      </c>
      <c r="M43" s="8" t="s">
        <v>33</v>
      </c>
    </row>
    <row r="44" spans="1:13" ht="14.25">
      <c r="A44" s="22"/>
      <c r="B44" s="23"/>
      <c r="C44" s="5" t="s">
        <v>18</v>
      </c>
      <c r="D44" s="6">
        <f>SUM(D41:D43)</f>
        <v>57066</v>
      </c>
      <c r="E44" s="8" t="s">
        <v>33</v>
      </c>
      <c r="F44" s="24" t="s">
        <v>33</v>
      </c>
      <c r="G44" s="25"/>
      <c r="H44" s="9" t="s">
        <v>33</v>
      </c>
      <c r="I44" s="26" t="s">
        <v>33</v>
      </c>
      <c r="J44" s="27"/>
      <c r="K44" s="9" t="s">
        <v>33</v>
      </c>
      <c r="L44" s="9" t="s">
        <v>33</v>
      </c>
      <c r="M44" s="8" t="s">
        <v>33</v>
      </c>
    </row>
    <row r="45" spans="1:13" ht="14.25">
      <c r="A45" s="15" t="s">
        <v>27</v>
      </c>
      <c r="B45" s="15"/>
      <c r="C45" s="4" t="s">
        <v>32</v>
      </c>
      <c r="D45" s="6">
        <v>17198</v>
      </c>
      <c r="E45" s="6">
        <f>SUM(E17,E21,E29,E33,E37,E41)</f>
        <v>419957</v>
      </c>
      <c r="F45" s="16">
        <f>SUM(F17,F21,F29)</f>
        <v>746005</v>
      </c>
      <c r="G45" s="17"/>
      <c r="H45" s="9">
        <f>SUM(H17,H21,H29,H33,H37,H41,H25)</f>
        <v>8131565904</v>
      </c>
      <c r="I45" s="10">
        <f t="shared" si="0"/>
        <v>2441.894406326317</v>
      </c>
      <c r="J45" s="11"/>
      <c r="K45" s="7">
        <f>H45/E45</f>
        <v>19362.85358739109</v>
      </c>
      <c r="L45" s="7">
        <f>H45/D45</f>
        <v>472820.43865565764</v>
      </c>
      <c r="M45" s="7">
        <f>H45/F45</f>
        <v>10900.149334119744</v>
      </c>
    </row>
    <row r="46" spans="1:13" ht="14.25">
      <c r="A46" s="15"/>
      <c r="B46" s="15"/>
      <c r="C46" s="4" t="s">
        <v>16</v>
      </c>
      <c r="D46" s="6">
        <v>39074</v>
      </c>
      <c r="E46" s="6">
        <f>SUM(E18,E22,E30,E34,E38,E42)</f>
        <v>434240</v>
      </c>
      <c r="F46" s="16">
        <f>SUM(F18,F22,F30)</f>
        <v>799390</v>
      </c>
      <c r="G46" s="17"/>
      <c r="H46" s="9">
        <f>SUM(H18,H22,H30,H34,H38,H42,H26)</f>
        <v>8440729202</v>
      </c>
      <c r="I46" s="10">
        <f t="shared" si="0"/>
        <v>1111.327225264882</v>
      </c>
      <c r="J46" s="11"/>
      <c r="K46" s="7">
        <f>H46/E46</f>
        <v>19437.93570836404</v>
      </c>
      <c r="L46" s="7">
        <f>H46/D46</f>
        <v>216019.07155653375</v>
      </c>
      <c r="M46" s="7">
        <f>H46/F46</f>
        <v>10558.96271156757</v>
      </c>
    </row>
    <row r="47" spans="1:13" ht="14.25">
      <c r="A47" s="15"/>
      <c r="B47" s="15"/>
      <c r="C47" s="4" t="s">
        <v>17</v>
      </c>
      <c r="D47" s="6">
        <v>794</v>
      </c>
      <c r="E47" s="6">
        <f>SUM(E19,E23,E31,E35,E39,E43)</f>
        <v>17428</v>
      </c>
      <c r="F47" s="16">
        <f>SUM(F19,F23,F31)</f>
        <v>28256</v>
      </c>
      <c r="G47" s="17"/>
      <c r="H47" s="9">
        <f>SUM(H19,H23,H31,H35,H39,H43,H27)</f>
        <v>345372983</v>
      </c>
      <c r="I47" s="10">
        <f t="shared" si="0"/>
        <v>2194.962216624685</v>
      </c>
      <c r="J47" s="11"/>
      <c r="K47" s="7">
        <f>H47/E47</f>
        <v>19817.132373192562</v>
      </c>
      <c r="L47" s="7">
        <f>H47/D47</f>
        <v>434978.56801007554</v>
      </c>
      <c r="M47" s="7">
        <f>H47/F47</f>
        <v>12222.996283975084</v>
      </c>
    </row>
    <row r="48" spans="1:13" ht="14.25">
      <c r="A48" s="15"/>
      <c r="B48" s="15"/>
      <c r="C48" s="5" t="s">
        <v>18</v>
      </c>
      <c r="D48" s="6">
        <f>SUM(D45:D47)</f>
        <v>57066</v>
      </c>
      <c r="E48" s="6">
        <f>SUM(E45:E47)</f>
        <v>871625</v>
      </c>
      <c r="F48" s="16">
        <f>SUM(F45:G47)</f>
        <v>1573651</v>
      </c>
      <c r="G48" s="17"/>
      <c r="H48" s="9">
        <f>SUM(H45:H47)</f>
        <v>16917668089</v>
      </c>
      <c r="I48" s="10">
        <f t="shared" si="0"/>
        <v>1527.3981004450986</v>
      </c>
      <c r="J48" s="11"/>
      <c r="K48" s="7">
        <f>H48/E48</f>
        <v>19409.342422486734</v>
      </c>
      <c r="L48" s="7">
        <f>H48/D48</f>
        <v>296457.9274699471</v>
      </c>
      <c r="M48" s="7">
        <f>H48/F48</f>
        <v>10750.58452541256</v>
      </c>
    </row>
    <row r="49" spans="1:13" ht="14.25">
      <c r="A49" s="12" t="s">
        <v>28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13" t="s">
        <v>29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4.25">
      <c r="A51" s="13" t="s">
        <v>31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 customHeight="1">
      <c r="A52" s="14" t="s">
        <v>35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</sheetData>
  <sheetProtection sheet="1" formatCells="0" formatColumns="0" formatRows="0" insertColumns="0" insertRows="0"/>
  <mergeCells count="116">
    <mergeCell ref="A1:M1"/>
    <mergeCell ref="A2:C3"/>
    <mergeCell ref="D2:D3"/>
    <mergeCell ref="E2:E3"/>
    <mergeCell ref="F2:G3"/>
    <mergeCell ref="H2:H3"/>
    <mergeCell ref="I2:J3"/>
    <mergeCell ref="K2:K3"/>
    <mergeCell ref="L2:L3"/>
    <mergeCell ref="M2:M3"/>
    <mergeCell ref="A4:C4"/>
    <mergeCell ref="F4:G4"/>
    <mergeCell ref="I4:J4"/>
    <mergeCell ref="A5:B8"/>
    <mergeCell ref="F5:G5"/>
    <mergeCell ref="I5:J5"/>
    <mergeCell ref="F6:G6"/>
    <mergeCell ref="I6:J6"/>
    <mergeCell ref="F7:G7"/>
    <mergeCell ref="I7:J7"/>
    <mergeCell ref="F8:G8"/>
    <mergeCell ref="I8:J8"/>
    <mergeCell ref="A9:B12"/>
    <mergeCell ref="F9:G9"/>
    <mergeCell ref="I9:J9"/>
    <mergeCell ref="F10:G10"/>
    <mergeCell ref="I10:J10"/>
    <mergeCell ref="F11:G11"/>
    <mergeCell ref="I11:J11"/>
    <mergeCell ref="F12:G12"/>
    <mergeCell ref="I12:J12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A29:B32"/>
    <mergeCell ref="F29:G29"/>
    <mergeCell ref="I29:J29"/>
    <mergeCell ref="F30:G30"/>
    <mergeCell ref="I30:J30"/>
    <mergeCell ref="F31:G31"/>
    <mergeCell ref="I31:J31"/>
    <mergeCell ref="F32:G32"/>
    <mergeCell ref="I32:J32"/>
    <mergeCell ref="I40:J40"/>
    <mergeCell ref="A33:B36"/>
    <mergeCell ref="F33:G33"/>
    <mergeCell ref="I33:J33"/>
    <mergeCell ref="F34:G34"/>
    <mergeCell ref="I34:J34"/>
    <mergeCell ref="F35:G35"/>
    <mergeCell ref="I35:J35"/>
    <mergeCell ref="F36:G36"/>
    <mergeCell ref="I36:J36"/>
    <mergeCell ref="F44:G44"/>
    <mergeCell ref="I44:J44"/>
    <mergeCell ref="A37:B40"/>
    <mergeCell ref="F37:G37"/>
    <mergeCell ref="I37:J37"/>
    <mergeCell ref="F38:G38"/>
    <mergeCell ref="I38:J38"/>
    <mergeCell ref="F39:G39"/>
    <mergeCell ref="I39:J39"/>
    <mergeCell ref="F40:G40"/>
    <mergeCell ref="F47:G47"/>
    <mergeCell ref="I47:J47"/>
    <mergeCell ref="F48:G48"/>
    <mergeCell ref="A41:B44"/>
    <mergeCell ref="F41:G41"/>
    <mergeCell ref="I41:J41"/>
    <mergeCell ref="F42:G42"/>
    <mergeCell ref="I42:J42"/>
    <mergeCell ref="F43:G43"/>
    <mergeCell ref="I43:J43"/>
    <mergeCell ref="I48:J48"/>
    <mergeCell ref="A49:M49"/>
    <mergeCell ref="A50:M50"/>
    <mergeCell ref="A51:M51"/>
    <mergeCell ref="A52:M52"/>
    <mergeCell ref="A45:B48"/>
    <mergeCell ref="F45:G45"/>
    <mergeCell ref="I45:J45"/>
    <mergeCell ref="F46:G46"/>
    <mergeCell ref="I46:J46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2011-03-29T00:43:43Z</cp:lastPrinted>
  <dcterms:created xsi:type="dcterms:W3CDTF">2002-09-19T02:50:55Z</dcterms:created>
  <dcterms:modified xsi:type="dcterms:W3CDTF">2012-05-14T05:02:54Z</dcterms:modified>
  <cp:category/>
  <cp:version/>
  <cp:contentType/>
  <cp:contentStatus/>
</cp:coreProperties>
</file>