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KF0304_財政課\22照会回答\R3\市町村課\【3.9提出〆】【R4.3.9〆】【山梨県市町村課】令和２年度財政状況資料集の作成及び提出について（依頼）\4.回答作成\"/>
    </mc:Choice>
  </mc:AlternateContent>
  <bookViews>
    <workbookView xWindow="0" yWindow="0" windowWidth="15360" windowHeight="7635" tabRatio="909"/>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8" i="10"/>
  <c r="AO37"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BE39" i="10"/>
  <c r="AM39" i="10"/>
  <c r="U39" i="10"/>
  <c r="C39" i="10"/>
  <c r="BE38" i="10"/>
  <c r="AM38" i="10"/>
  <c r="U38" i="10"/>
  <c r="C38" i="10"/>
  <c r="BE37" i="10"/>
  <c r="AM37" i="10"/>
  <c r="U37" i="10"/>
  <c r="C37" i="10"/>
  <c r="BE36" i="10"/>
  <c r="AM36" i="10"/>
  <c r="U36" i="10"/>
  <c r="C36" i="10"/>
  <c r="BE35" i="10"/>
  <c r="AM35" i="10"/>
  <c r="U35" i="10"/>
  <c r="C35" i="10"/>
  <c r="CO34" i="10"/>
  <c r="CO35" i="10" s="1"/>
  <c r="CO36" i="10" s="1"/>
  <c r="CO37" i="10" s="1"/>
  <c r="CO38" i="10" s="1"/>
  <c r="CO39" i="10" s="1"/>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<sst xmlns="http://schemas.openxmlformats.org/spreadsheetml/2006/main" count="1152" uniqueCount="635">
  <si>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</si>
  <si>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</si>
  <si>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</si>
  <si>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</si>
  <si>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</si>
  <si>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</si>
  <si>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</si>
  <si>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</si>
  <si>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</si>
  <si>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</si>
  <si>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</si>
  <si>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</si>
  <si>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</si>
  <si>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</si>
  <si>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</si>
  <si>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</si>
  <si>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</si>
  <si>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</si>
  <si>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</si>
  <si>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</si>
  <si>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</si>
  <si>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</si>
  <si>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</si>
  <si>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</si>
  <si>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</si>
  <si>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</si>
  <si>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</si>
  <si>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</si>
  <si>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</si>
  <si>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</si>
  <si>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</si>
  <si>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</si>
  <si>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</si>
  <si>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</si>
  <si>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</si>
  <si>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</si>
  <si>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</si>
  <si>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</si>
  <si>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</si>
  <si>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</si>
  <si>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</si>
  <si>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</si>
  <si>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</si>
  <si>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</si>
  <si>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</si>
  <si>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</si>
  <si>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</si>
  <si>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</si>
  <si>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</si>
  <si>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</si>
  <si>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</si>
  <si>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</si>
  <si>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</si>
  <si>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</si>
  <si>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</si>
  <si>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</si>
  <si>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</si>
  <si>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</si>
  <si>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</si>
  <si>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</si>
  <si>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</si>
  <si>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</si>
  <si>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</si>
  <si>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</si>
  <si>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</si>
  <si>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</si>
  <si>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</si>
  <si>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</si>
  <si>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</si>
  <si>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</si>
  <si>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</si>
  <si>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</si>
  <si>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</si>
  <si>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</si>
  <si>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</si>
  <si>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</si>
  <si>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</si>
  <si>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</si>
  <si>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</si>
  <si>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</si>
  <si>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</si>
  <si>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</si>
  <si>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</si>
  <si>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中核市</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</si>
  <si>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</si>
  <si>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</si>
  <si>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</si>
  <si>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</si>
  <si>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</si>
  <si>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</si>
  <si>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</si>
  <si>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</si>
  <si>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</si>
  <si>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</si>
  <si>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</si>
  <si>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</si>
  <si>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甲府市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</si>
  <si>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</si>
  <si>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</si>
  <si>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</si>
  <si>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</si>
  <si>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</si>
  <si>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</si>
  <si>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</si>
  <si>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</si>
  <si>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</si>
  <si>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</si>
  <si>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</si>
  <si>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</si>
  <si>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</si>
  <si>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</si>
  <si>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</si>
  <si>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</si>
  <si>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</si>
  <si>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</si>
  <si>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</si>
  <si>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</si>
  <si>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</si>
  <si>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</si>
  <si>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</si>
  <si>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</si>
  <si>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</si>
  <si>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</si>
  <si>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</si>
  <si>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</si>
  <si>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</si>
  <si>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</si>
  <si>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</si>
  <si>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</si>
  <si>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</si>
  <si>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</si>
  <si>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</si>
  <si>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</si>
  <si>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</si>
  <si>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</si>
  <si>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</si>
  <si>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</si>
  <si>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</si>
  <si>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</si>
  <si>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</si>
  <si>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</si>
  <si>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</si>
  <si>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</si>
  <si>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</si>
  <si>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</si>
  <si>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</si>
  <si>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</si>
  <si>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</si>
  <si>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</si>
  <si>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</si>
  <si>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</si>
  <si>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</si>
  <si>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</si>
  <si>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病院事業会計</t>
    <phoneticPr fontId="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</si>
  <si>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</si>
  <si>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</si>
  <si>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</si>
  <si>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</si>
  <si>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</si>
  <si>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</si>
  <si>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</si>
  <si>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</si>
  <si>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</si>
  <si>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</si>
  <si>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</si>
  <si>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</si>
  <si>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</si>
  <si>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</si>
  <si>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</si>
  <si>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</si>
  <si>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</si>
  <si>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</si>
  <si>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</si>
  <si>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</si>
  <si>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</si>
  <si>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</si>
  <si>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</si>
  <si>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</si>
  <si>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</si>
  <si>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</si>
  <si>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</si>
  <si>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</si>
  <si>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</si>
  <si>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</si>
  <si>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</si>
  <si>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</si>
  <si>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</si>
  <si>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</si>
  <si>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</si>
  <si>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</si>
  <si>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</si>
  <si>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</si>
  <si>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</si>
  <si>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</si>
  <si>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</si>
  <si>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</si>
  <si>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</si>
  <si>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</si>
  <si>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</si>
  <si>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</si>
  <si>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</si>
  <si>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</si>
  <si>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</si>
  <si>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</si>
  <si>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</si>
  <si>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</si>
  <si>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</si>
  <si>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</si>
  <si>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</si>
  <si>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</si>
  <si>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</si>
  <si>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山梨県甲府市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</si>
  <si>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</si>
  <si>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</si>
  <si>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</si>
  <si>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</si>
  <si>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</si>
  <si>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</si>
  <si>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</si>
  <si>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</si>
  <si>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</si>
  <si>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</si>
  <si>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</si>
  <si>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</si>
  <si>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</si>
  <si>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</si>
  <si>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</si>
  <si>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</si>
  <si>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</si>
  <si>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</si>
  <si>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</si>
  <si>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</si>
  <si>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</si>
  <si>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</si>
  <si>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</si>
  <si>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</si>
  <si>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</si>
  <si>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</si>
  <si>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</si>
  <si>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</si>
  <si>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</si>
  <si>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</si>
  <si>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</si>
  <si>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</si>
  <si>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</si>
  <si>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</si>
  <si>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</si>
  <si>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</si>
  <si>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</si>
  <si>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</si>
  <si>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</si>
  <si>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</si>
  <si>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</si>
  <si>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</si>
  <si>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</si>
  <si>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</si>
  <si>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</si>
  <si>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t>
    <phoneticPr fontId="5"/>
  </si>
  <si>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</si>
  <si>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</si>
  <si>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</si>
  <si>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</si>
  <si>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</si>
  <si>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</si>
  <si>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</si>
  <si>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</si>
  <si>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</si>
  <si>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</si>
  <si>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</si>
  <si>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</si>
  <si>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</si>
  <si>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</si>
  <si>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</si>
  <si>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</si>
  <si>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</si>
  <si>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</si>
  <si>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</si>
  <si>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</si>
  <si>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</si>
  <si>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</si>
  <si>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</si>
  <si>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</si>
  <si>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</si>
  <si>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</si>
  <si>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</si>
  <si>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</si>
  <si>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</si>
  <si>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</si>
  <si>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</si>
  <si>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</si>
  <si>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</si>
  <si>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</si>
  <si>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</si>
  <si>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</si>
  <si>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</si>
  <si>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</si>
  <si>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</si>
  <si>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</si>
  <si>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</si>
  <si>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</si>
  <si>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</si>
  <si>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</si>
  <si>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</si>
  <si>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</si>
  <si>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</si>
  <si>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</si>
  <si>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</si>
  <si>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</si>
  <si>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</si>
  <si>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</si>
  <si>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</si>
  <si>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</si>
  <si>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</si>
  <si>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</si>
  <si>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</si>
  <si>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</si>
  <si>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</si>
  <si>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</si>
  <si>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</si>
  <si>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</si>
  <si>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</si>
  <si>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</si>
  <si>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</si>
  <si>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</si>
  <si>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</si>
  <si>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</si>
  <si>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</si>
  <si>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</si>
  <si>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</si>
  <si>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</si>
  <si>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</si>
  <si>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</si>
  <si>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</si>
  <si>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</si>
  <si>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</si>
  <si>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</si>
  <si>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</si>
  <si>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</si>
  <si>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市場</t>
    <phoneticPr fontId="5"/>
  </si>
  <si>
    <t>被保険者数(人)</t>
  </si>
  <si>
    <t>　積立金</t>
    <phoneticPr fontId="5"/>
  </si>
  <si>
    <t>　うち減収補塡債(特例分)</t>
    <rPh sb="4" eb="5">
      <t>シュウ</t>
    </rPh>
    <rPh sb="9" eb="10">
      <t>トク</t>
    </rPh>
    <rPh sb="10" eb="11">
      <t>レイ</t>
    </rPh>
    <rPh sb="11" eb="12">
      <t>ブン</t>
    </rPh>
    <phoneticPr fontId="16"/>
  </si>
  <si>
    <t>簡易水道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</si>
  <si>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</si>
  <si>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</si>
  <si>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</si>
  <si>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</si>
  <si>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</si>
  <si>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</si>
  <si>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</si>
  <si>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</si>
  <si>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</si>
  <si>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</si>
  <si>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</si>
  <si>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</si>
  <si>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</si>
  <si>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</si>
  <si>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</si>
  <si>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</si>
  <si>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</si>
  <si>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</si>
  <si>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</si>
  <si>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</si>
  <si>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</si>
  <si>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</si>
  <si>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</si>
  <si>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</si>
  <si>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山梨県甲府市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</si>
  <si>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</si>
  <si>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</si>
  <si>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</si>
  <si>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</si>
  <si>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</si>
  <si>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</si>
  <si>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</si>
  <si>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</si>
  <si>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</si>
  <si>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</si>
  <si>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</si>
  <si>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</si>
  <si>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</si>
  <si>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</si>
  <si>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</si>
  <si>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</si>
  <si>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</si>
  <si>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</si>
  <si>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</si>
  <si>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</si>
  <si>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</si>
  <si>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t>
    <phoneticPr fontId="5"/>
  </si>
  <si>
    <t>母子父子寡婦福祉資金貸付事業特別会計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</si>
  <si>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</si>
  <si>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</si>
  <si>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</si>
  <si>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</si>
  <si>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</si>
  <si>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</si>
  <si>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</si>
  <si>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</si>
  <si>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</si>
  <si>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</si>
  <si>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</si>
  <si>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</si>
  <si>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</si>
  <si>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</si>
  <si>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</si>
  <si>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</si>
  <si>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</si>
  <si>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交通災害共済事業特別会計</t>
    <phoneticPr fontId="5"/>
  </si>
  <si>
    <t>-</t>
    <phoneticPr fontId="5"/>
  </si>
  <si>
    <t>水道事業会計</t>
    <phoneticPr fontId="5"/>
  </si>
  <si>
    <t>法適用企業</t>
    <phoneticPr fontId="5"/>
  </si>
  <si>
    <t>病院事業会計</t>
    <phoneticPr fontId="5"/>
  </si>
  <si>
    <t>法適用企業</t>
    <phoneticPr fontId="5"/>
  </si>
  <si>
    <t>地方卸売市場事業会計</t>
    <phoneticPr fontId="5"/>
  </si>
  <si>
    <t>下水道事業会計</t>
    <phoneticPr fontId="5"/>
  </si>
  <si>
    <t>簡易水道等事業会計</t>
    <phoneticPr fontId="5"/>
  </si>
  <si>
    <t>法適用企業</t>
    <phoneticPr fontId="5"/>
  </si>
  <si>
    <t>農業集落排水事業特別会計</t>
    <phoneticPr fontId="5"/>
  </si>
  <si>
    <t>法非適用企業</t>
    <phoneticPr fontId="5"/>
  </si>
  <si>
    <t>浄化槽事業特別会計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</si>
  <si>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</si>
  <si>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</si>
  <si>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</si>
  <si>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</si>
  <si>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</si>
  <si>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</si>
  <si>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</si>
  <si>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</si>
  <si>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</si>
  <si>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</si>
  <si>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</si>
  <si>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</si>
  <si>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</si>
  <si>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</si>
  <si>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</si>
  <si>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</si>
  <si>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</si>
  <si>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</si>
  <si>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</si>
  <si>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</si>
  <si>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</si>
  <si>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</si>
  <si>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</si>
  <si>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</si>
  <si>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</si>
  <si>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</si>
  <si>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</si>
  <si>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</si>
  <si>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</si>
  <si>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</si>
  <si>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</si>
  <si>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</si>
  <si>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</si>
  <si>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</si>
  <si>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</si>
  <si>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</si>
  <si>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</si>
  <si>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</si>
  <si>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</si>
  <si>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</si>
  <si>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</si>
  <si>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</si>
  <si>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</si>
  <si>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</si>
  <si>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</si>
  <si>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</si>
  <si>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</si>
  <si>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</si>
  <si>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</si>
  <si>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</si>
  <si>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</si>
  <si>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</si>
  <si>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</si>
  <si>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</si>
  <si>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</si>
  <si>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</si>
  <si>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</si>
  <si>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</si>
  <si>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</si>
  <si>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</si>
  <si>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</si>
  <si>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</si>
  <si>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</si>
  <si>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</si>
  <si>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</si>
  <si>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</si>
  <si>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</si>
  <si>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</si>
  <si>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</si>
  <si>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</si>
  <si>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</si>
  <si>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</si>
  <si>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地方卸売市場事業会計</t>
    <phoneticPr fontId="5"/>
  </si>
  <si>
    <t>(Ｆ)</t>
    <phoneticPr fontId="5"/>
  </si>
  <si>
    <t>簡易水道等事業会計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</si>
  <si>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</si>
  <si>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</si>
  <si>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</si>
  <si>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</si>
  <si>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</si>
  <si>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</si>
  <si>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</si>
  <si>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</si>
  <si>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</si>
  <si>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</si>
  <si>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</si>
  <si>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</si>
  <si>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</si>
  <si>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</si>
  <si>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</si>
  <si>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</si>
  <si>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</si>
  <si>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</si>
  <si>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</si>
  <si>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</si>
  <si>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</si>
  <si>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</si>
  <si>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</si>
  <si>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</si>
  <si>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</si>
  <si>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</si>
  <si>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</si>
  <si>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</si>
  <si>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</si>
  <si>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</si>
  <si>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</si>
  <si>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</si>
  <si>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</si>
  <si>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</si>
  <si>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</si>
  <si>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</si>
  <si>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</si>
  <si>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</si>
  <si>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</si>
  <si>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</si>
  <si>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</si>
  <si>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</si>
  <si>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</si>
  <si>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</si>
  <si>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</si>
  <si>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</si>
  <si>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</si>
  <si>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</si>
  <si>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</si>
  <si>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</si>
  <si>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</si>
  <si>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</si>
  <si>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</si>
  <si>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</si>
  <si>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</si>
  <si>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</si>
  <si>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</si>
  <si>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</si>
  <si>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</si>
  <si>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</si>
  <si>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</si>
  <si>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</si>
  <si>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</si>
  <si>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</si>
  <si>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</si>
  <si>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</si>
  <si>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</si>
  <si>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</si>
  <si>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</si>
  <si>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</si>
  <si>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</si>
  <si>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</si>
  <si>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</si>
  <si>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</si>
  <si>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</si>
  <si>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</si>
  <si>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</si>
  <si>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</si>
  <si>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</si>
  <si>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</si>
  <si>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</si>
  <si>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</si>
  <si>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</si>
  <si>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3.65</t>
  </si>
  <si>
    <t>▲ 1.54</t>
  </si>
  <si>
    <t>▲ 0.98</t>
  </si>
  <si>
    <t>病院事業会計</t>
  </si>
  <si>
    <t>▲ 1.64</t>
  </si>
  <si>
    <t>▲ 3.14</t>
  </si>
  <si>
    <t>▲ 3.02</t>
  </si>
  <si>
    <t>▲ 1.32</t>
  </si>
  <si>
    <t>水道事業会計</t>
  </si>
  <si>
    <t>下水道事業会計</t>
  </si>
  <si>
    <t>一般会計</t>
  </si>
  <si>
    <t>国民健康保険事業特別会計</t>
  </si>
  <si>
    <t>▲ 0.94</t>
  </si>
  <si>
    <t>地方卸売市場事業会計</t>
  </si>
  <si>
    <t>介護保険事業特別会計</t>
  </si>
  <si>
    <t>母子父子寡婦福祉資金貸付事業特別会計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</si>
  <si>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</si>
  <si>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</si>
  <si>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</si>
  <si>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</si>
  <si>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</si>
  <si>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</si>
  <si>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</si>
  <si>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</si>
  <si>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</si>
  <si>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甲府地区広域行政事務組合
（一般会計）</t>
    <rPh sb="0" eb="2">
      <t>コウフ</t>
    </rPh>
    <rPh sb="2" eb="4">
      <t>チク</t>
    </rPh>
    <rPh sb="4" eb="6">
      <t>コウイキ</t>
    </rPh>
    <rPh sb="6" eb="8">
      <t>ギョウセイ</t>
    </rPh>
    <rPh sb="8" eb="10">
      <t>ジム</t>
    </rPh>
    <rPh sb="10" eb="12">
      <t>クミアイ</t>
    </rPh>
    <rPh sb="14" eb="16">
      <t>イッパン</t>
    </rPh>
    <rPh sb="16" eb="18">
      <t>カイケイ</t>
    </rPh>
    <phoneticPr fontId="5"/>
  </si>
  <si>
    <t>甲府地区広域行政事務組合
（ふるさと市町村圏事業特別会計）</t>
    <rPh sb="0" eb="2">
      <t>コウフ</t>
    </rPh>
    <rPh sb="2" eb="4">
      <t>チク</t>
    </rPh>
    <rPh sb="4" eb="6">
      <t>コウイキ</t>
    </rPh>
    <rPh sb="6" eb="8">
      <t>ギョウセイ</t>
    </rPh>
    <rPh sb="8" eb="10">
      <t>ジム</t>
    </rPh>
    <rPh sb="10" eb="12">
      <t>クミアイ</t>
    </rPh>
    <rPh sb="18" eb="21">
      <t>シチョウソン</t>
    </rPh>
    <rPh sb="21" eb="22">
      <t>ケン</t>
    </rPh>
    <rPh sb="22" eb="24">
      <t>ジギョウ</t>
    </rPh>
    <rPh sb="24" eb="26">
      <t>トクベツ</t>
    </rPh>
    <rPh sb="26" eb="27">
      <t>カイ</t>
    </rPh>
    <rPh sb="27" eb="28">
      <t>ケイ</t>
    </rPh>
    <phoneticPr fontId="5"/>
  </si>
  <si>
    <t>甲府地区広域行政事務組合
（消防事業特別会計）</t>
    <rPh sb="0" eb="2">
      <t>コウフ</t>
    </rPh>
    <rPh sb="2" eb="4">
      <t>チク</t>
    </rPh>
    <rPh sb="4" eb="6">
      <t>コウイキ</t>
    </rPh>
    <rPh sb="6" eb="8">
      <t>ギョウセイ</t>
    </rPh>
    <rPh sb="8" eb="10">
      <t>ジム</t>
    </rPh>
    <rPh sb="10" eb="12">
      <t>クミアイ</t>
    </rPh>
    <rPh sb="14" eb="16">
      <t>ショウボウ</t>
    </rPh>
    <rPh sb="16" eb="18">
      <t>ジギョウ</t>
    </rPh>
    <rPh sb="18" eb="20">
      <t>トクベツ</t>
    </rPh>
    <rPh sb="20" eb="21">
      <t>カイ</t>
    </rPh>
    <rPh sb="21" eb="22">
      <t>ケイ</t>
    </rPh>
    <phoneticPr fontId="5"/>
  </si>
  <si>
    <t>甲府地区広域行政事務組合
（視聴覚ライブラリー事業特別会計）</t>
    <rPh sb="0" eb="2">
      <t>コウフ</t>
    </rPh>
    <rPh sb="2" eb="4">
      <t>チク</t>
    </rPh>
    <rPh sb="4" eb="6">
      <t>コウイキ</t>
    </rPh>
    <rPh sb="6" eb="8">
      <t>ギョウセイ</t>
    </rPh>
    <rPh sb="8" eb="10">
      <t>ジム</t>
    </rPh>
    <rPh sb="10" eb="12">
      <t>クミアイ</t>
    </rPh>
    <rPh sb="14" eb="17">
      <t>シチョウカク</t>
    </rPh>
    <rPh sb="23" eb="25">
      <t>ジギョウ</t>
    </rPh>
    <rPh sb="25" eb="27">
      <t>トクベツ</t>
    </rPh>
    <rPh sb="27" eb="28">
      <t>カイ</t>
    </rPh>
    <rPh sb="28" eb="29">
      <t>ケイ</t>
    </rPh>
    <phoneticPr fontId="5"/>
  </si>
  <si>
    <t>甲府地区広域行政事務組合
（国母公園管理事業特別会計）</t>
    <rPh sb="0" eb="2">
      <t>コウフ</t>
    </rPh>
    <rPh sb="2" eb="4">
      <t>チク</t>
    </rPh>
    <rPh sb="4" eb="6">
      <t>コウイキ</t>
    </rPh>
    <rPh sb="6" eb="8">
      <t>ギョウセイ</t>
    </rPh>
    <rPh sb="8" eb="10">
      <t>ジム</t>
    </rPh>
    <rPh sb="10" eb="12">
      <t>クミアイ</t>
    </rPh>
    <rPh sb="14" eb="16">
      <t>コクボ</t>
    </rPh>
    <rPh sb="16" eb="18">
      <t>コウエン</t>
    </rPh>
    <rPh sb="18" eb="20">
      <t>カンリ</t>
    </rPh>
    <rPh sb="20" eb="22">
      <t>ジギョウ</t>
    </rPh>
    <rPh sb="22" eb="24">
      <t>トクベツ</t>
    </rPh>
    <rPh sb="24" eb="25">
      <t>カイ</t>
    </rPh>
    <rPh sb="25" eb="26">
      <t>ケイ</t>
    </rPh>
    <phoneticPr fontId="5"/>
  </si>
  <si>
    <t>中巨摩地区広域行政事務組合
（一般会計）</t>
    <rPh sb="0" eb="3">
      <t>ナカコマ</t>
    </rPh>
    <rPh sb="3" eb="5">
      <t>チク</t>
    </rPh>
    <rPh sb="5" eb="7">
      <t>コウイキ</t>
    </rPh>
    <rPh sb="7" eb="9">
      <t>ギョウセイ</t>
    </rPh>
    <rPh sb="9" eb="11">
      <t>ジム</t>
    </rPh>
    <rPh sb="11" eb="13">
      <t>クミアイ</t>
    </rPh>
    <rPh sb="15" eb="17">
      <t>イッパン</t>
    </rPh>
    <rPh sb="17" eb="19">
      <t>カイケイ</t>
    </rPh>
    <phoneticPr fontId="5"/>
  </si>
  <si>
    <t>中巨摩地区広域行政事務組合
（ごみ処理事業特別会計）</t>
    <rPh sb="0" eb="3">
      <t>ナカコマ</t>
    </rPh>
    <rPh sb="3" eb="5">
      <t>チク</t>
    </rPh>
    <rPh sb="5" eb="7">
      <t>コウイキ</t>
    </rPh>
    <rPh sb="7" eb="9">
      <t>ギョウセイ</t>
    </rPh>
    <rPh sb="9" eb="11">
      <t>ジム</t>
    </rPh>
    <rPh sb="11" eb="13">
      <t>クミアイ</t>
    </rPh>
    <rPh sb="17" eb="19">
      <t>ショリ</t>
    </rPh>
    <rPh sb="19" eb="21">
      <t>ジギョウ</t>
    </rPh>
    <rPh sb="21" eb="23">
      <t>トクベツ</t>
    </rPh>
    <rPh sb="23" eb="24">
      <t>カイ</t>
    </rPh>
    <rPh sb="24" eb="25">
      <t>ケイ</t>
    </rPh>
    <phoneticPr fontId="5"/>
  </si>
  <si>
    <t>中巨摩地区広域行政事務組合
（地区公園事業特別会計）</t>
    <rPh sb="0" eb="3">
      <t>ナカコマ</t>
    </rPh>
    <rPh sb="3" eb="5">
      <t>チク</t>
    </rPh>
    <rPh sb="5" eb="7">
      <t>コウイキ</t>
    </rPh>
    <rPh sb="7" eb="9">
      <t>ギョウセイ</t>
    </rPh>
    <rPh sb="9" eb="11">
      <t>ジム</t>
    </rPh>
    <rPh sb="11" eb="13">
      <t>クミアイ</t>
    </rPh>
    <rPh sb="15" eb="17">
      <t>チク</t>
    </rPh>
    <rPh sb="17" eb="19">
      <t>コウエン</t>
    </rPh>
    <rPh sb="19" eb="21">
      <t>ジギョウ</t>
    </rPh>
    <rPh sb="21" eb="23">
      <t>トクベツ</t>
    </rPh>
    <rPh sb="23" eb="24">
      <t>カイ</t>
    </rPh>
    <rPh sb="24" eb="25">
      <t>ケイ</t>
    </rPh>
    <phoneticPr fontId="5"/>
  </si>
  <si>
    <t>中巨摩地区広域行政事務組合
（老人福祉事業特別会計）</t>
    <rPh sb="0" eb="3">
      <t>ナカコマ</t>
    </rPh>
    <rPh sb="3" eb="5">
      <t>チク</t>
    </rPh>
    <rPh sb="5" eb="7">
      <t>コウイキ</t>
    </rPh>
    <rPh sb="7" eb="9">
      <t>ギョウセイ</t>
    </rPh>
    <rPh sb="9" eb="11">
      <t>ジム</t>
    </rPh>
    <rPh sb="11" eb="13">
      <t>クミアイ</t>
    </rPh>
    <rPh sb="15" eb="17">
      <t>ロウジン</t>
    </rPh>
    <rPh sb="17" eb="19">
      <t>フクシ</t>
    </rPh>
    <rPh sb="19" eb="21">
      <t>ジギョウ</t>
    </rPh>
    <rPh sb="21" eb="23">
      <t>トクベツ</t>
    </rPh>
    <rPh sb="23" eb="24">
      <t>カイ</t>
    </rPh>
    <rPh sb="24" eb="25">
      <t>ケイ</t>
    </rPh>
    <phoneticPr fontId="5"/>
  </si>
  <si>
    <t>中巨摩地区広域行政事務組合
（勤労青年センター事業特別会計）</t>
    <rPh sb="0" eb="3">
      <t>ナカコマ</t>
    </rPh>
    <rPh sb="3" eb="5">
      <t>チク</t>
    </rPh>
    <rPh sb="5" eb="7">
      <t>コウイキ</t>
    </rPh>
    <rPh sb="7" eb="9">
      <t>ギョウセイ</t>
    </rPh>
    <rPh sb="9" eb="11">
      <t>ジム</t>
    </rPh>
    <rPh sb="11" eb="13">
      <t>クミアイ</t>
    </rPh>
    <rPh sb="15" eb="17">
      <t>キンロウ</t>
    </rPh>
    <rPh sb="17" eb="19">
      <t>セイネン</t>
    </rPh>
    <rPh sb="23" eb="25">
      <t>ジギョウ</t>
    </rPh>
    <rPh sb="25" eb="27">
      <t>トクベツ</t>
    </rPh>
    <rPh sb="27" eb="28">
      <t>カイ</t>
    </rPh>
    <rPh sb="28" eb="29">
      <t>ケイ</t>
    </rPh>
    <phoneticPr fontId="5"/>
  </si>
  <si>
    <t>中巨摩地区広域行政事務組合
（し尿処理事業特別会計）</t>
    <rPh sb="0" eb="3">
      <t>ナカコマ</t>
    </rPh>
    <rPh sb="3" eb="5">
      <t>チク</t>
    </rPh>
    <rPh sb="5" eb="7">
      <t>コウイキ</t>
    </rPh>
    <rPh sb="7" eb="9">
      <t>ギョウセイ</t>
    </rPh>
    <rPh sb="9" eb="11">
      <t>ジム</t>
    </rPh>
    <rPh sb="11" eb="13">
      <t>クミアイ</t>
    </rPh>
    <rPh sb="16" eb="17">
      <t>ニョウ</t>
    </rPh>
    <rPh sb="17" eb="19">
      <t>ショリ</t>
    </rPh>
    <rPh sb="19" eb="21">
      <t>ジギョウ</t>
    </rPh>
    <rPh sb="21" eb="23">
      <t>トクベツ</t>
    </rPh>
    <rPh sb="23" eb="24">
      <t>カイ</t>
    </rPh>
    <rPh sb="24" eb="25">
      <t>ケイ</t>
    </rPh>
    <phoneticPr fontId="5"/>
  </si>
  <si>
    <t>東八代地区広域行政事務組合
（一般会計）</t>
    <rPh sb="0" eb="3">
      <t>ヒガシヤツシロ</t>
    </rPh>
    <rPh sb="3" eb="5">
      <t>チク</t>
    </rPh>
    <rPh sb="5" eb="7">
      <t>コウイキ</t>
    </rPh>
    <rPh sb="7" eb="9">
      <t>ギョウセイ</t>
    </rPh>
    <rPh sb="9" eb="11">
      <t>ジム</t>
    </rPh>
    <rPh sb="11" eb="13">
      <t>クミアイ</t>
    </rPh>
    <rPh sb="15" eb="17">
      <t>イッパン</t>
    </rPh>
    <rPh sb="17" eb="19">
      <t>カイケイ</t>
    </rPh>
    <phoneticPr fontId="5"/>
  </si>
  <si>
    <t>山梨県後期高齢者医療広域連合
（一般会計）</t>
    <rPh sb="0" eb="3">
      <t>ヤマナシケン</t>
    </rPh>
    <rPh sb="3" eb="5">
      <t>コウキ</t>
    </rPh>
    <rPh sb="5" eb="8">
      <t>コウレイシャ</t>
    </rPh>
    <rPh sb="8" eb="10">
      <t>イリョウ</t>
    </rPh>
    <rPh sb="10" eb="12">
      <t>コウイキ</t>
    </rPh>
    <rPh sb="12" eb="14">
      <t>レンゴウ</t>
    </rPh>
    <rPh sb="16" eb="18">
      <t>イッパン</t>
    </rPh>
    <rPh sb="18" eb="20">
      <t>カイケイ</t>
    </rPh>
    <phoneticPr fontId="5"/>
  </si>
  <si>
    <t>山梨県後期高齢者医療広域連合
（後期高齢者医療特別会計）</t>
    <rPh sb="0" eb="3">
      <t>ヤマナシケン</t>
    </rPh>
    <rPh sb="3" eb="5">
      <t>コウキ</t>
    </rPh>
    <rPh sb="5" eb="8">
      <t>コウレイシャ</t>
    </rPh>
    <rPh sb="8" eb="10">
      <t>イリョウ</t>
    </rPh>
    <rPh sb="10" eb="12">
      <t>コウイキ</t>
    </rPh>
    <rPh sb="12" eb="14">
      <t>レンゴウ</t>
    </rPh>
    <rPh sb="16" eb="18">
      <t>コウキ</t>
    </rPh>
    <rPh sb="18" eb="21">
      <t>コウレイシャ</t>
    </rPh>
    <rPh sb="21" eb="23">
      <t>イリョウ</t>
    </rPh>
    <rPh sb="23" eb="25">
      <t>トクベツ</t>
    </rPh>
    <rPh sb="25" eb="26">
      <t>カイ</t>
    </rPh>
    <rPh sb="26" eb="27">
      <t>ケイ</t>
    </rPh>
    <phoneticPr fontId="5"/>
  </si>
  <si>
    <t>甲府・峡東地区ごみ処理施設事務組合
（一般会計）</t>
    <rPh sb="0" eb="2">
      <t>コウフ</t>
    </rPh>
    <rPh sb="3" eb="4">
      <t>キョウ</t>
    </rPh>
    <rPh sb="4" eb="5">
      <t>ヒガシ</t>
    </rPh>
    <rPh sb="5" eb="7">
      <t>チク</t>
    </rPh>
    <rPh sb="9" eb="11">
      <t>ショリ</t>
    </rPh>
    <rPh sb="11" eb="13">
      <t>シセツ</t>
    </rPh>
    <rPh sb="13" eb="15">
      <t>ジム</t>
    </rPh>
    <rPh sb="15" eb="17">
      <t>クミアイ</t>
    </rPh>
    <rPh sb="19" eb="21">
      <t>イッパン</t>
    </rPh>
    <rPh sb="21" eb="23">
      <t>カイケイ</t>
    </rPh>
    <phoneticPr fontId="5"/>
  </si>
  <si>
    <t>山梨県市町村総合事務組合
（一般会計）</t>
    <rPh sb="0" eb="3">
      <t>ヤマナシケン</t>
    </rPh>
    <rPh sb="3" eb="6">
      <t>シチョウソン</t>
    </rPh>
    <rPh sb="6" eb="8">
      <t>ソウゴウ</t>
    </rPh>
    <rPh sb="8" eb="10">
      <t>ジム</t>
    </rPh>
    <rPh sb="10" eb="12">
      <t>クミアイ</t>
    </rPh>
    <rPh sb="14" eb="16">
      <t>イッパン</t>
    </rPh>
    <rPh sb="16" eb="18">
      <t>カイケイ</t>
    </rPh>
    <phoneticPr fontId="5"/>
  </si>
  <si>
    <t>山梨県市町村総合事務組合
（電子化事業及び会館管理・研修事業特別会計）</t>
    <rPh sb="0" eb="3">
      <t>ヤマナシケン</t>
    </rPh>
    <rPh sb="3" eb="6">
      <t>シチョウソン</t>
    </rPh>
    <rPh sb="6" eb="8">
      <t>ソウゴウ</t>
    </rPh>
    <rPh sb="8" eb="10">
      <t>ジム</t>
    </rPh>
    <rPh sb="10" eb="12">
      <t>クミアイ</t>
    </rPh>
    <rPh sb="14" eb="17">
      <t>デンシカ</t>
    </rPh>
    <rPh sb="17" eb="19">
      <t>ジギョウ</t>
    </rPh>
    <rPh sb="19" eb="20">
      <t>オヨ</t>
    </rPh>
    <rPh sb="21" eb="23">
      <t>カイカン</t>
    </rPh>
    <rPh sb="23" eb="25">
      <t>カンリ</t>
    </rPh>
    <rPh sb="26" eb="28">
      <t>ケンシュウ</t>
    </rPh>
    <rPh sb="28" eb="30">
      <t>ジギョウ</t>
    </rPh>
    <rPh sb="30" eb="32">
      <t>トクベツ</t>
    </rPh>
    <rPh sb="32" eb="33">
      <t>カイ</t>
    </rPh>
    <rPh sb="33" eb="34">
      <t>ケイ</t>
    </rPh>
    <phoneticPr fontId="5"/>
  </si>
  <si>
    <t>山梨県市町村総合事務組合
（一般廃棄物最終処分場事業特別会計）</t>
    <rPh sb="0" eb="3">
      <t>ヤマナシケン</t>
    </rPh>
    <rPh sb="3" eb="6">
      <t>シチョウソン</t>
    </rPh>
    <rPh sb="6" eb="8">
      <t>ソウゴウ</t>
    </rPh>
    <rPh sb="8" eb="10">
      <t>ジム</t>
    </rPh>
    <rPh sb="10" eb="12">
      <t>クミアイ</t>
    </rPh>
    <rPh sb="14" eb="16">
      <t>イッパン</t>
    </rPh>
    <rPh sb="16" eb="19">
      <t>ハイキブツ</t>
    </rPh>
    <rPh sb="19" eb="21">
      <t>サイシュウ</t>
    </rPh>
    <rPh sb="21" eb="24">
      <t>ショブンジョウ</t>
    </rPh>
    <rPh sb="24" eb="26">
      <t>ジギョウ</t>
    </rPh>
    <rPh sb="26" eb="28">
      <t>トクベツ</t>
    </rPh>
    <rPh sb="28" eb="29">
      <t>カイ</t>
    </rPh>
    <rPh sb="29" eb="30">
      <t>ケイ</t>
    </rPh>
    <phoneticPr fontId="5"/>
  </si>
  <si>
    <t>山梨県市町村総合事務組合
（入札参加資格審査事業費特別会計）</t>
    <rPh sb="0" eb="3">
      <t>ヤマナシケン</t>
    </rPh>
    <rPh sb="3" eb="6">
      <t>シチョウソン</t>
    </rPh>
    <rPh sb="6" eb="8">
      <t>ソウゴウ</t>
    </rPh>
    <rPh sb="8" eb="10">
      <t>ジム</t>
    </rPh>
    <rPh sb="10" eb="12">
      <t>クミアイ</t>
    </rPh>
    <rPh sb="14" eb="16">
      <t>ニュウサツ</t>
    </rPh>
    <rPh sb="16" eb="18">
      <t>サンカ</t>
    </rPh>
    <rPh sb="18" eb="20">
      <t>シカク</t>
    </rPh>
    <rPh sb="20" eb="22">
      <t>シンサ</t>
    </rPh>
    <rPh sb="22" eb="24">
      <t>ジギョウ</t>
    </rPh>
    <rPh sb="24" eb="25">
      <t>ヒ</t>
    </rPh>
    <rPh sb="25" eb="27">
      <t>トクベツ</t>
    </rPh>
    <rPh sb="27" eb="29">
      <t>カイケイ</t>
    </rPh>
    <phoneticPr fontId="5"/>
  </si>
  <si>
    <t>山梨県市町村総合事務組合
（交通災害共済事業特別会計）</t>
    <rPh sb="0" eb="3">
      <t>ヤマナシケン</t>
    </rPh>
    <rPh sb="3" eb="6">
      <t>シチョウソン</t>
    </rPh>
    <rPh sb="6" eb="8">
      <t>ソウゴウ</t>
    </rPh>
    <rPh sb="8" eb="10">
      <t>ジム</t>
    </rPh>
    <rPh sb="10" eb="12">
      <t>クミアイ</t>
    </rPh>
    <rPh sb="14" eb="16">
      <t>コウツウ</t>
    </rPh>
    <rPh sb="16" eb="18">
      <t>サイガイ</t>
    </rPh>
    <rPh sb="18" eb="20">
      <t>キョウサイ</t>
    </rPh>
    <rPh sb="20" eb="22">
      <t>ジギョウ</t>
    </rPh>
    <rPh sb="22" eb="24">
      <t>トクベツ</t>
    </rPh>
    <rPh sb="24" eb="26">
      <t>カイケイ</t>
    </rPh>
    <phoneticPr fontId="5"/>
  </si>
  <si>
    <t>甲府市学校給食会</t>
    <rPh sb="0" eb="3">
      <t>コウフシ</t>
    </rPh>
    <rPh sb="3" eb="5">
      <t>ガッコウ</t>
    </rPh>
    <rPh sb="5" eb="7">
      <t>キュウショク</t>
    </rPh>
    <rPh sb="7" eb="8">
      <t>カイ</t>
    </rPh>
    <phoneticPr fontId="2"/>
  </si>
  <si>
    <t>甲府市勤労者福祉サービスセンター</t>
    <rPh sb="0" eb="3">
      <t>コウフシ</t>
    </rPh>
    <rPh sb="3" eb="6">
      <t>キンロウシャ</t>
    </rPh>
    <rPh sb="6" eb="8">
      <t>フクシ</t>
    </rPh>
    <phoneticPr fontId="2"/>
  </si>
  <si>
    <t>甲府市スポーツ協会</t>
    <rPh sb="0" eb="3">
      <t>コウフシ</t>
    </rPh>
    <rPh sb="7" eb="9">
      <t>キョウカイ</t>
    </rPh>
    <phoneticPr fontId="2"/>
  </si>
  <si>
    <t>甲府市土地開発公社</t>
    <phoneticPr fontId="2"/>
  </si>
  <si>
    <t>-</t>
    <phoneticPr fontId="2"/>
  </si>
  <si>
    <t>○</t>
    <phoneticPr fontId="2"/>
  </si>
  <si>
    <t>地域振興基金</t>
    <rPh sb="0" eb="2">
      <t>チイキ</t>
    </rPh>
    <rPh sb="2" eb="4">
      <t>シンコウ</t>
    </rPh>
    <rPh sb="4" eb="6">
      <t>キキン</t>
    </rPh>
    <phoneticPr fontId="5"/>
  </si>
  <si>
    <t>社会福祉事業基金</t>
    <rPh sb="0" eb="2">
      <t>シャカイ</t>
    </rPh>
    <rPh sb="2" eb="4">
      <t>フクシ</t>
    </rPh>
    <rPh sb="4" eb="6">
      <t>ジギョウ</t>
    </rPh>
    <rPh sb="6" eb="8">
      <t>キキン</t>
    </rPh>
    <phoneticPr fontId="5"/>
  </si>
  <si>
    <t>公共施設整備事業等基金</t>
    <rPh sb="0" eb="2">
      <t>コウキョウ</t>
    </rPh>
    <rPh sb="2" eb="4">
      <t>シセツ</t>
    </rPh>
    <rPh sb="4" eb="6">
      <t>セイビ</t>
    </rPh>
    <rPh sb="6" eb="8">
      <t>ジギョウ</t>
    </rPh>
    <rPh sb="8" eb="9">
      <t>トウ</t>
    </rPh>
    <rPh sb="9" eb="11">
      <t>キキン</t>
    </rPh>
    <phoneticPr fontId="5"/>
  </si>
  <si>
    <t>庁舎整備基金</t>
    <rPh sb="0" eb="2">
      <t>チョウシャ</t>
    </rPh>
    <rPh sb="2" eb="4">
      <t>セイビ</t>
    </rPh>
    <rPh sb="4" eb="6">
      <t>キキン</t>
    </rPh>
    <phoneticPr fontId="5"/>
  </si>
  <si>
    <t>新しい時代を担う人づくり基金</t>
    <rPh sb="0" eb="1">
      <t>アタラ</t>
    </rPh>
    <rPh sb="3" eb="5">
      <t>ジダイ</t>
    </rPh>
    <rPh sb="6" eb="7">
      <t>ニナ</t>
    </rPh>
    <rPh sb="8" eb="9">
      <t>ヒト</t>
    </rPh>
    <rPh sb="12" eb="14">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</si>
</sst>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42581</c:v>
                </c:pt>
                <c:pt idx="1">
                  <c:v>45426</c:v>
                </c:pt>
                <c:pt idx="2">
                  <c:v>45022</c:v>
                </c:pt>
                <c:pt idx="3">
                  <c:v>51849</c:v>
                </c:pt>
                <c:pt idx="4">
                  <c:v>52191</c:v>
                </c:pt>
              </c:numCache>
            </c:numRef>
          </c:val>
          <c:smooth val="0"/>
          <c:extLst>
            <c:ext xmlns:c16="http://schemas.microsoft.com/office/drawing/2014/chart" uri="{C3380CC4-5D6E-409C-BE32-E72D297353CC}">
              <c16:uniqueId val="{00000000-E8D0-48B0-8420-8C91054CDF6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40452</c:v>
                </c:pt>
                <c:pt idx="1">
                  <c:v>54534</c:v>
                </c:pt>
                <c:pt idx="2">
                  <c:v>48377</c:v>
                </c:pt>
                <c:pt idx="3">
                  <c:v>47710</c:v>
                </c:pt>
                <c:pt idx="4">
                  <c:v>41428</c:v>
                </c:pt>
              </c:numCache>
            </c:numRef>
          </c:val>
          <c:smooth val="0"/>
          <c:extLst>
            <c:ext xmlns:c16="http://schemas.microsoft.com/office/drawing/2014/chart" uri="{C3380CC4-5D6E-409C-BE32-E72D297353CC}">
              <c16:uniqueId val="{00000001-E8D0-48B0-8420-8C91054CDF6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0.51</c:v>
                </c:pt>
                <c:pt idx="1">
                  <c:v>1.24</c:v>
                </c:pt>
                <c:pt idx="2">
                  <c:v>1.64</c:v>
                </c:pt>
                <c:pt idx="3">
                  <c:v>1.33</c:v>
                </c:pt>
                <c:pt idx="4">
                  <c:v>3.39</c:v>
                </c:pt>
              </c:numCache>
            </c:numRef>
          </c:val>
          <c:extLst>
            <c:ext xmlns:c16="http://schemas.microsoft.com/office/drawing/2014/chart" uri="{C3380CC4-5D6E-409C-BE32-E72D297353CC}">
              <c16:uniqueId val="{00000000-91D3-4A53-AD92-16DE113019F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7.2</c:v>
                </c:pt>
                <c:pt idx="1">
                  <c:v>5.22</c:v>
                </c:pt>
                <c:pt idx="2">
                  <c:v>5.84</c:v>
                </c:pt>
                <c:pt idx="3">
                  <c:v>5.83</c:v>
                </c:pt>
                <c:pt idx="4">
                  <c:v>6.37</c:v>
                </c:pt>
              </c:numCache>
            </c:numRef>
          </c:val>
          <c:extLst>
            <c:ext xmlns:c16="http://schemas.microsoft.com/office/drawing/2014/chart" uri="{C3380CC4-5D6E-409C-BE32-E72D297353CC}">
              <c16:uniqueId val="{00000001-91D3-4A53-AD92-16DE113019F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-3.65</c:v>
                </c:pt>
                <c:pt idx="1">
                  <c:v>-1.54</c:v>
                </c:pt>
                <c:pt idx="2">
                  <c:v>0.4</c:v>
                </c:pt>
                <c:pt idx="3">
                  <c:v>-0.98</c:v>
                </c:pt>
                <c:pt idx="4">
                  <c:v>2.15</c:v>
                </c:pt>
              </c:numCache>
            </c:numRef>
          </c:val>
          <c:smooth val="0"/>
          <c:extLst>
            <c:ext xmlns:c16="http://schemas.microsoft.com/office/drawing/2014/chart" uri="{C3380CC4-5D6E-409C-BE32-E72D297353CC}">
              <c16:uniqueId val="{00000002-91D3-4A53-AD92-16DE113019F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0.01</c:v>
                </c:pt>
                <c:pt idx="6">
                  <c:v>#N/A</c:v>
                </c:pt>
                <c:pt idx="7">
                  <c:v>0</c:v>
                </c:pt>
                <c:pt idx="8">
                  <c:v>#N/A</c:v>
                </c:pt>
                <c:pt idx="9">
                  <c:v>0.02</c:v>
                </c:pt>
              </c:numCache>
            </c:numRef>
          </c:val>
          <c:extLst>
            <c:ext xmlns:c16="http://schemas.microsoft.com/office/drawing/2014/chart" uri="{C3380CC4-5D6E-409C-BE32-E72D297353CC}">
              <c16:uniqueId val="{00000000-6C7F-4CE7-8992-69AA5B58DA3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C7F-4CE7-8992-69AA5B58DA36}"/>
            </c:ext>
          </c:extLst>
        </c:ser>
        <c:ser>
          <c:idx val="2"/>
          <c:order val="2"/>
          <c:tx>
            <c:strRef>
              <c:f>データシート!$A$29</c:f>
              <c:strCache>
                <c:ptCount val="1"/>
                <c:pt idx="0">
                  <c:v>母子父子寡婦福祉資金貸付事業特別会計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#N/A</c:v>
                </c:pt>
                <c:pt idx="7">
                  <c:v>0.02</c:v>
                </c:pt>
                <c:pt idx="8">
                  <c:v>#N/A</c:v>
                </c:pt>
                <c:pt idx="9">
                  <c:v>0.04</c:v>
                </c:pt>
              </c:numCache>
            </c:numRef>
          </c:val>
          <c:extLst>
            <c:ext xmlns:c16="http://schemas.microsoft.com/office/drawing/2014/chart" uri="{C3380CC4-5D6E-409C-BE32-E72D297353CC}">
              <c16:uniqueId val="{00000002-6C7F-4CE7-8992-69AA5B58DA36}"/>
            </c:ext>
          </c:extLst>
        </c:ser>
        <c:ser>
          <c:idx val="3"/>
          <c:order val="3"/>
          <c:tx>
            <c:strRef>
              <c:f>データシート!$A$30</c:f>
              <c:strCache>
                <c:ptCount val="1"/>
                <c:pt idx="0">
                  <c:v>介護保険事業特別会計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0.59</c:v>
                </c:pt>
                <c:pt idx="2">
                  <c:v>#N/A</c:v>
                </c:pt>
                <c:pt idx="3">
                  <c:v>0.69</c:v>
                </c:pt>
                <c:pt idx="4">
                  <c:v>#N/A</c:v>
                </c:pt>
                <c:pt idx="5">
                  <c:v>1.27</c:v>
                </c:pt>
                <c:pt idx="6">
                  <c:v>#N/A</c:v>
                </c:pt>
                <c:pt idx="7">
                  <c:v>0.68</c:v>
                </c:pt>
                <c:pt idx="8">
                  <c:v>#N/A</c:v>
                </c:pt>
                <c:pt idx="9">
                  <c:v>1.07</c:v>
                </c:pt>
              </c:numCache>
            </c:numRef>
          </c:val>
          <c:extLst>
            <c:ext xmlns:c16="http://schemas.microsoft.com/office/drawing/2014/chart" uri="{C3380CC4-5D6E-409C-BE32-E72D297353CC}">
              <c16:uniqueId val="{00000003-6C7F-4CE7-8992-69AA5B58DA36}"/>
            </c:ext>
          </c:extLst>
        </c:ser>
        <c:ser>
          <c:idx val="4"/>
          <c:order val="4"/>
          <c:tx>
            <c:strRef>
              <c:f>データシート!$A$31</c:f>
              <c:strCache>
                <c:ptCount val="1"/>
                <c:pt idx="0">
                  <c:v>地方卸売市場事業会計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1.1100000000000001</c:v>
                </c:pt>
                <c:pt idx="2">
                  <c:v>#N/A</c:v>
                </c:pt>
                <c:pt idx="3">
                  <c:v>1.18</c:v>
                </c:pt>
                <c:pt idx="4">
                  <c:v>#N/A</c:v>
                </c:pt>
                <c:pt idx="5">
                  <c:v>1.22</c:v>
                </c:pt>
                <c:pt idx="6">
                  <c:v>#N/A</c:v>
                </c:pt>
                <c:pt idx="7">
                  <c:v>1.21</c:v>
                </c:pt>
                <c:pt idx="8">
                  <c:v>#N/A</c:v>
                </c:pt>
                <c:pt idx="9">
                  <c:v>1.19</c:v>
                </c:pt>
              </c:numCache>
            </c:numRef>
          </c:val>
          <c:extLst>
            <c:ext xmlns:c16="http://schemas.microsoft.com/office/drawing/2014/chart" uri="{C3380CC4-5D6E-409C-BE32-E72D297353CC}">
              <c16:uniqueId val="{00000004-6C7F-4CE7-8992-69AA5B58DA36}"/>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0.94</c:v>
                </c:pt>
                <c:pt idx="1">
                  <c:v>#N/A</c:v>
                </c:pt>
                <c:pt idx="2">
                  <c:v>#N/A</c:v>
                </c:pt>
                <c:pt idx="3">
                  <c:v>0</c:v>
                </c:pt>
                <c:pt idx="4">
                  <c:v>#N/A</c:v>
                </c:pt>
                <c:pt idx="5">
                  <c:v>0.22</c:v>
                </c:pt>
                <c:pt idx="6">
                  <c:v>#N/A</c:v>
                </c:pt>
                <c:pt idx="7">
                  <c:v>0.89</c:v>
                </c:pt>
                <c:pt idx="8">
                  <c:v>#N/A</c:v>
                </c:pt>
                <c:pt idx="9">
                  <c:v>1.32</c:v>
                </c:pt>
              </c:numCache>
            </c:numRef>
          </c:val>
          <c:extLst>
            <c:ext xmlns:c16="http://schemas.microsoft.com/office/drawing/2014/chart" uri="{C3380CC4-5D6E-409C-BE32-E72D297353CC}">
              <c16:uniqueId val="{00000005-6C7F-4CE7-8992-69AA5B58DA36}"/>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0.51</c:v>
                </c:pt>
                <c:pt idx="2">
                  <c:v>#N/A</c:v>
                </c:pt>
                <c:pt idx="3">
                  <c:v>1.24</c:v>
                </c:pt>
                <c:pt idx="4">
                  <c:v>#N/A</c:v>
                </c:pt>
                <c:pt idx="5">
                  <c:v>1.64</c:v>
                </c:pt>
                <c:pt idx="6">
                  <c:v>#N/A</c:v>
                </c:pt>
                <c:pt idx="7">
                  <c:v>1.3</c:v>
                </c:pt>
                <c:pt idx="8">
                  <c:v>#N/A</c:v>
                </c:pt>
                <c:pt idx="9">
                  <c:v>3.34</c:v>
                </c:pt>
              </c:numCache>
            </c:numRef>
          </c:val>
          <c:extLst>
            <c:ext xmlns:c16="http://schemas.microsoft.com/office/drawing/2014/chart" uri="{C3380CC4-5D6E-409C-BE32-E72D297353CC}">
              <c16:uniqueId val="{00000006-6C7F-4CE7-8992-69AA5B58DA36}"/>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3.42</c:v>
                </c:pt>
                <c:pt idx="2">
                  <c:v>#N/A</c:v>
                </c:pt>
                <c:pt idx="3">
                  <c:v>4.04</c:v>
                </c:pt>
                <c:pt idx="4">
                  <c:v>#N/A</c:v>
                </c:pt>
                <c:pt idx="5">
                  <c:v>4.1100000000000003</c:v>
                </c:pt>
                <c:pt idx="6">
                  <c:v>#N/A</c:v>
                </c:pt>
                <c:pt idx="7">
                  <c:v>4.88</c:v>
                </c:pt>
                <c:pt idx="8">
                  <c:v>#N/A</c:v>
                </c:pt>
                <c:pt idx="9">
                  <c:v>4.97</c:v>
                </c:pt>
              </c:numCache>
            </c:numRef>
          </c:val>
          <c:extLst>
            <c:ext xmlns:c16="http://schemas.microsoft.com/office/drawing/2014/chart" uri="{C3380CC4-5D6E-409C-BE32-E72D297353CC}">
              <c16:uniqueId val="{00000007-6C7F-4CE7-8992-69AA5B58DA36}"/>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12.65</c:v>
                </c:pt>
                <c:pt idx="2">
                  <c:v>#N/A</c:v>
                </c:pt>
                <c:pt idx="3">
                  <c:v>13.23</c:v>
                </c:pt>
                <c:pt idx="4">
                  <c:v>#N/A</c:v>
                </c:pt>
                <c:pt idx="5">
                  <c:v>14.16</c:v>
                </c:pt>
                <c:pt idx="6">
                  <c:v>#N/A</c:v>
                </c:pt>
                <c:pt idx="7">
                  <c:v>10.67</c:v>
                </c:pt>
                <c:pt idx="8">
                  <c:v>#N/A</c:v>
                </c:pt>
                <c:pt idx="9">
                  <c:v>9.66</c:v>
                </c:pt>
              </c:numCache>
            </c:numRef>
          </c:val>
          <c:extLst>
            <c:ext xmlns:c16="http://schemas.microsoft.com/office/drawing/2014/chart" uri="{C3380CC4-5D6E-409C-BE32-E72D297353CC}">
              <c16:uniqueId val="{00000008-6C7F-4CE7-8992-69AA5B58DA36}"/>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7.0000000000000007E-2</c:v>
                </c:pt>
                <c:pt idx="2">
                  <c:v>1.64</c:v>
                </c:pt>
                <c:pt idx="3">
                  <c:v>#N/A</c:v>
                </c:pt>
                <c:pt idx="4">
                  <c:v>3.14</c:v>
                </c:pt>
                <c:pt idx="5">
                  <c:v>#N/A</c:v>
                </c:pt>
                <c:pt idx="6">
                  <c:v>3.02</c:v>
                </c:pt>
                <c:pt idx="7">
                  <c:v>#N/A</c:v>
                </c:pt>
                <c:pt idx="8">
                  <c:v>1.32</c:v>
                </c:pt>
                <c:pt idx="9">
                  <c:v>#N/A</c:v>
                </c:pt>
              </c:numCache>
            </c:numRef>
          </c:val>
          <c:extLst>
            <c:ext xmlns:c16="http://schemas.microsoft.com/office/drawing/2014/chart" uri="{C3380CC4-5D6E-409C-BE32-E72D297353CC}">
              <c16:uniqueId val="{00000009-6C7F-4CE7-8992-69AA5B58DA3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8690</c:v>
                </c:pt>
                <c:pt idx="5">
                  <c:v>8861</c:v>
                </c:pt>
                <c:pt idx="8">
                  <c:v>8816</c:v>
                </c:pt>
                <c:pt idx="11">
                  <c:v>8811</c:v>
                </c:pt>
                <c:pt idx="14">
                  <c:v>9233</c:v>
                </c:pt>
              </c:numCache>
            </c:numRef>
          </c:val>
          <c:extLst>
            <c:ext xmlns:c16="http://schemas.microsoft.com/office/drawing/2014/chart" uri="{C3380CC4-5D6E-409C-BE32-E72D297353CC}">
              <c16:uniqueId val="{00000000-7642-4FE3-B631-0A6494E56EB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642-4FE3-B631-0A6494E56EB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194</c:v>
                </c:pt>
                <c:pt idx="3">
                  <c:v>2</c:v>
                </c:pt>
                <c:pt idx="6">
                  <c:v>0</c:v>
                </c:pt>
                <c:pt idx="9">
                  <c:v>0</c:v>
                </c:pt>
                <c:pt idx="12">
                  <c:v>0</c:v>
                </c:pt>
              </c:numCache>
            </c:numRef>
          </c:val>
          <c:extLst>
            <c:ext xmlns:c16="http://schemas.microsoft.com/office/drawing/2014/chart" uri="{C3380CC4-5D6E-409C-BE32-E72D297353CC}">
              <c16:uniqueId val="{00000002-7642-4FE3-B631-0A6494E56EB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137</c:v>
                </c:pt>
                <c:pt idx="3">
                  <c:v>194</c:v>
                </c:pt>
                <c:pt idx="6">
                  <c:v>228</c:v>
                </c:pt>
                <c:pt idx="9">
                  <c:v>481</c:v>
                </c:pt>
                <c:pt idx="12">
                  <c:v>706</c:v>
                </c:pt>
              </c:numCache>
            </c:numRef>
          </c:val>
          <c:extLst>
            <c:ext xmlns:c16="http://schemas.microsoft.com/office/drawing/2014/chart" uri="{C3380CC4-5D6E-409C-BE32-E72D297353CC}">
              <c16:uniqueId val="{00000003-7642-4FE3-B631-0A6494E56EB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3916</c:v>
                </c:pt>
                <c:pt idx="3">
                  <c:v>3889</c:v>
                </c:pt>
                <c:pt idx="6">
                  <c:v>3864</c:v>
                </c:pt>
                <c:pt idx="9">
                  <c:v>3889</c:v>
                </c:pt>
                <c:pt idx="12">
                  <c:v>3649</c:v>
                </c:pt>
              </c:numCache>
            </c:numRef>
          </c:val>
          <c:extLst>
            <c:ext xmlns:c16="http://schemas.microsoft.com/office/drawing/2014/chart" uri="{C3380CC4-5D6E-409C-BE32-E72D297353CC}">
              <c16:uniqueId val="{00000004-7642-4FE3-B631-0A6494E56EB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642-4FE3-B631-0A6494E56EB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642-4FE3-B631-0A6494E56EB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6959</c:v>
                </c:pt>
                <c:pt idx="3">
                  <c:v>7051</c:v>
                </c:pt>
                <c:pt idx="6">
                  <c:v>6946</c:v>
                </c:pt>
                <c:pt idx="9">
                  <c:v>7166</c:v>
                </c:pt>
                <c:pt idx="12">
                  <c:v>7544</c:v>
                </c:pt>
              </c:numCache>
            </c:numRef>
          </c:val>
          <c:extLst>
            <c:ext xmlns:c16="http://schemas.microsoft.com/office/drawing/2014/chart" uri="{C3380CC4-5D6E-409C-BE32-E72D297353CC}">
              <c16:uniqueId val="{00000007-7642-4FE3-B631-0A6494E56EB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2516</c:v>
                </c:pt>
                <c:pt idx="2">
                  <c:v>#N/A</c:v>
                </c:pt>
                <c:pt idx="3">
                  <c:v>#N/A</c:v>
                </c:pt>
                <c:pt idx="4">
                  <c:v>2275</c:v>
                </c:pt>
                <c:pt idx="5">
                  <c:v>#N/A</c:v>
                </c:pt>
                <c:pt idx="6">
                  <c:v>#N/A</c:v>
                </c:pt>
                <c:pt idx="7">
                  <c:v>2222</c:v>
                </c:pt>
                <c:pt idx="8">
                  <c:v>#N/A</c:v>
                </c:pt>
                <c:pt idx="9">
                  <c:v>#N/A</c:v>
                </c:pt>
                <c:pt idx="10">
                  <c:v>2725</c:v>
                </c:pt>
                <c:pt idx="11">
                  <c:v>#N/A</c:v>
                </c:pt>
                <c:pt idx="12">
                  <c:v>#N/A</c:v>
                </c:pt>
                <c:pt idx="13">
                  <c:v>2666</c:v>
                </c:pt>
                <c:pt idx="14">
                  <c:v>#N/A</c:v>
                </c:pt>
              </c:numCache>
            </c:numRef>
          </c:val>
          <c:smooth val="0"/>
          <c:extLst>
            <c:ext xmlns:c16="http://schemas.microsoft.com/office/drawing/2014/chart" uri="{C3380CC4-5D6E-409C-BE32-E72D297353CC}">
              <c16:uniqueId val="{00000008-7642-4FE3-B631-0A6494E56EB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88603</c:v>
                </c:pt>
                <c:pt idx="5">
                  <c:v>86924</c:v>
                </c:pt>
                <c:pt idx="8">
                  <c:v>85019</c:v>
                </c:pt>
                <c:pt idx="11">
                  <c:v>83312</c:v>
                </c:pt>
                <c:pt idx="14">
                  <c:v>80689</c:v>
                </c:pt>
              </c:numCache>
            </c:numRef>
          </c:val>
          <c:extLst>
            <c:ext xmlns:c16="http://schemas.microsoft.com/office/drawing/2014/chart" uri="{C3380CC4-5D6E-409C-BE32-E72D297353CC}">
              <c16:uniqueId val="{00000000-9F49-4A18-9F82-01FADEDA886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15832</c:v>
                </c:pt>
                <c:pt idx="5">
                  <c:v>15626</c:v>
                </c:pt>
                <c:pt idx="8">
                  <c:v>16333</c:v>
                </c:pt>
                <c:pt idx="11">
                  <c:v>16797</c:v>
                </c:pt>
                <c:pt idx="14">
                  <c:v>16539</c:v>
                </c:pt>
              </c:numCache>
            </c:numRef>
          </c:val>
          <c:extLst>
            <c:ext xmlns:c16="http://schemas.microsoft.com/office/drawing/2014/chart" uri="{C3380CC4-5D6E-409C-BE32-E72D297353CC}">
              <c16:uniqueId val="{00000001-9F49-4A18-9F82-01FADEDA886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8013</c:v>
                </c:pt>
                <c:pt idx="5">
                  <c:v>7163</c:v>
                </c:pt>
                <c:pt idx="8">
                  <c:v>7522</c:v>
                </c:pt>
                <c:pt idx="11">
                  <c:v>9044</c:v>
                </c:pt>
                <c:pt idx="14">
                  <c:v>10522</c:v>
                </c:pt>
              </c:numCache>
            </c:numRef>
          </c:val>
          <c:extLst>
            <c:ext xmlns:c16="http://schemas.microsoft.com/office/drawing/2014/chart" uri="{C3380CC4-5D6E-409C-BE32-E72D297353CC}">
              <c16:uniqueId val="{00000002-9F49-4A18-9F82-01FADEDA886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F49-4A18-9F82-01FADEDA886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F49-4A18-9F82-01FADEDA886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15</c:v>
                </c:pt>
                <c:pt idx="3">
                  <c:v>14</c:v>
                </c:pt>
                <c:pt idx="6">
                  <c:v>13</c:v>
                </c:pt>
                <c:pt idx="9">
                  <c:v>13</c:v>
                </c:pt>
                <c:pt idx="12">
                  <c:v>11</c:v>
                </c:pt>
              </c:numCache>
            </c:numRef>
          </c:val>
          <c:extLst>
            <c:ext xmlns:c16="http://schemas.microsoft.com/office/drawing/2014/chart" uri="{C3380CC4-5D6E-409C-BE32-E72D297353CC}">
              <c16:uniqueId val="{00000005-9F49-4A18-9F82-01FADEDA886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12716</c:v>
                </c:pt>
                <c:pt idx="3">
                  <c:v>12116</c:v>
                </c:pt>
                <c:pt idx="6">
                  <c:v>11913</c:v>
                </c:pt>
                <c:pt idx="9">
                  <c:v>12000</c:v>
                </c:pt>
                <c:pt idx="12">
                  <c:v>11793</c:v>
                </c:pt>
              </c:numCache>
            </c:numRef>
          </c:val>
          <c:extLst>
            <c:ext xmlns:c16="http://schemas.microsoft.com/office/drawing/2014/chart" uri="{C3380CC4-5D6E-409C-BE32-E72D297353CC}">
              <c16:uniqueId val="{00000006-9F49-4A18-9F82-01FADEDA886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8168</c:v>
                </c:pt>
                <c:pt idx="3">
                  <c:v>8303</c:v>
                </c:pt>
                <c:pt idx="6">
                  <c:v>8553</c:v>
                </c:pt>
                <c:pt idx="9">
                  <c:v>8129</c:v>
                </c:pt>
                <c:pt idx="12">
                  <c:v>7416</c:v>
                </c:pt>
              </c:numCache>
            </c:numRef>
          </c:val>
          <c:extLst>
            <c:ext xmlns:c16="http://schemas.microsoft.com/office/drawing/2014/chart" uri="{C3380CC4-5D6E-409C-BE32-E72D297353CC}">
              <c16:uniqueId val="{00000007-9F49-4A18-9F82-01FADEDA886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40863</c:v>
                </c:pt>
                <c:pt idx="3">
                  <c:v>39361</c:v>
                </c:pt>
                <c:pt idx="6">
                  <c:v>37251</c:v>
                </c:pt>
                <c:pt idx="9">
                  <c:v>35618</c:v>
                </c:pt>
                <c:pt idx="12">
                  <c:v>31811</c:v>
                </c:pt>
              </c:numCache>
            </c:numRef>
          </c:val>
          <c:extLst>
            <c:ext xmlns:c16="http://schemas.microsoft.com/office/drawing/2014/chart" uri="{C3380CC4-5D6E-409C-BE32-E72D297353CC}">
              <c16:uniqueId val="{00000008-9F49-4A18-9F82-01FADEDA886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2</c:v>
                </c:pt>
                <c:pt idx="3">
                  <c:v>0</c:v>
                </c:pt>
                <c:pt idx="6">
                  <c:v>0</c:v>
                </c:pt>
                <c:pt idx="9">
                  <c:v>0</c:v>
                </c:pt>
                <c:pt idx="12">
                  <c:v>0</c:v>
                </c:pt>
              </c:numCache>
            </c:numRef>
          </c:val>
          <c:extLst>
            <c:ext xmlns:c16="http://schemas.microsoft.com/office/drawing/2014/chart" uri="{C3380CC4-5D6E-409C-BE32-E72D297353CC}">
              <c16:uniqueId val="{00000009-9F49-4A18-9F82-01FADEDA886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75555</c:v>
                </c:pt>
                <c:pt idx="3">
                  <c:v>77481</c:v>
                </c:pt>
                <c:pt idx="6">
                  <c:v>79083</c:v>
                </c:pt>
                <c:pt idx="9">
                  <c:v>79313</c:v>
                </c:pt>
                <c:pt idx="12">
                  <c:v>78193</c:v>
                </c:pt>
              </c:numCache>
            </c:numRef>
          </c:val>
          <c:extLst>
            <c:ext xmlns:c16="http://schemas.microsoft.com/office/drawing/2014/chart" uri="{C3380CC4-5D6E-409C-BE32-E72D297353CC}">
              <c16:uniqueId val="{0000000A-9F49-4A18-9F82-01FADEDA886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24871</c:v>
                </c:pt>
                <c:pt idx="2">
                  <c:v>#N/A</c:v>
                </c:pt>
                <c:pt idx="3">
                  <c:v>#N/A</c:v>
                </c:pt>
                <c:pt idx="4">
                  <c:v>27562</c:v>
                </c:pt>
                <c:pt idx="5">
                  <c:v>#N/A</c:v>
                </c:pt>
                <c:pt idx="6">
                  <c:v>#N/A</c:v>
                </c:pt>
                <c:pt idx="7">
                  <c:v>27940</c:v>
                </c:pt>
                <c:pt idx="8">
                  <c:v>#N/A</c:v>
                </c:pt>
                <c:pt idx="9">
                  <c:v>#N/A</c:v>
                </c:pt>
                <c:pt idx="10">
                  <c:v>25919</c:v>
                </c:pt>
                <c:pt idx="11">
                  <c:v>#N/A</c:v>
                </c:pt>
                <c:pt idx="12">
                  <c:v>#N/A</c:v>
                </c:pt>
                <c:pt idx="13">
                  <c:v>21475</c:v>
                </c:pt>
                <c:pt idx="14">
                  <c:v>#N/A</c:v>
                </c:pt>
              </c:numCache>
            </c:numRef>
          </c:val>
          <c:smooth val="0"/>
          <c:extLst>
            <c:ext xmlns:c16="http://schemas.microsoft.com/office/drawing/2014/chart" uri="{C3380CC4-5D6E-409C-BE32-E72D297353CC}">
              <c16:uniqueId val="{0000000B-9F49-4A18-9F82-01FADEDA886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2449</c:v>
                </c:pt>
                <c:pt idx="1">
                  <c:v>2496</c:v>
                </c:pt>
                <c:pt idx="2">
                  <c:v>2816</c:v>
                </c:pt>
              </c:numCache>
            </c:numRef>
          </c:val>
          <c:extLst>
            <c:ext xmlns:c16="http://schemas.microsoft.com/office/drawing/2014/chart" uri="{C3380CC4-5D6E-409C-BE32-E72D297353CC}">
              <c16:uniqueId val="{00000000-2869-4F6A-8591-EACD74BAF7F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34</c:v>
                </c:pt>
                <c:pt idx="1">
                  <c:v>34</c:v>
                </c:pt>
                <c:pt idx="2">
                  <c:v>34</c:v>
                </c:pt>
              </c:numCache>
            </c:numRef>
          </c:val>
          <c:extLst>
            <c:ext xmlns:c16="http://schemas.microsoft.com/office/drawing/2014/chart" uri="{C3380CC4-5D6E-409C-BE32-E72D297353CC}">
              <c16:uniqueId val="{00000001-2869-4F6A-8591-EACD74BAF7F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4233</c:v>
                </c:pt>
                <c:pt idx="1">
                  <c:v>5078</c:v>
                </c:pt>
                <c:pt idx="2">
                  <c:v>5372</c:v>
                </c:pt>
              </c:numCache>
            </c:numRef>
          </c:val>
          <c:extLst>
            <c:ext xmlns:c16="http://schemas.microsoft.com/office/drawing/2014/chart" uri="{C3380CC4-5D6E-409C-BE32-E72D297353CC}">
              <c16:uniqueId val="{00000002-2869-4F6A-8591-EACD74BAF7F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山梨県甲府市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年度に借り入れた学校教育施設等整備事業債（小・中学校老朽化リニューアル事業等）の元金償還開始による増や、甲府・峡東地域ごみ処理施設事務組合への負担金の増などにより、前年度から</a:t>
          </a:r>
          <a:r>
            <a:rPr kumimoji="1" lang="en-US" altLang="ja-JP" sz="1400">
              <a:latin typeface="ＭＳ ゴシック" pitchFamily="49" charset="-128"/>
              <a:ea typeface="ＭＳ ゴシック" pitchFamily="49" charset="-128"/>
            </a:rPr>
            <a:t>0.2</a:t>
          </a:r>
          <a:r>
            <a:rPr kumimoji="1" lang="ja-JP" altLang="en-US" sz="1400">
              <a:latin typeface="ＭＳ ゴシック" pitchFamily="49" charset="-128"/>
              <a:ea typeface="ＭＳ ゴシック" pitchFamily="49" charset="-128"/>
            </a:rPr>
            <a:t>ポイント上昇し、</a:t>
          </a:r>
          <a:r>
            <a:rPr kumimoji="1" lang="en-US" altLang="ja-JP" sz="1400">
              <a:latin typeface="ＭＳ ゴシック" pitchFamily="49" charset="-128"/>
              <a:ea typeface="ＭＳ ゴシック" pitchFamily="49" charset="-128"/>
            </a:rPr>
            <a:t>7.0</a:t>
          </a:r>
          <a:r>
            <a:rPr kumimoji="1" lang="ja-JP" altLang="en-US" sz="1400">
              <a:latin typeface="ＭＳ ゴシック" pitchFamily="49" charset="-128"/>
              <a:ea typeface="ＭＳ ゴシック" pitchFamily="49" charset="-128"/>
            </a:rPr>
            <a:t>％となっている。</a:t>
          </a:r>
        </a:p>
        <a:p>
          <a:r>
            <a:rPr kumimoji="1" lang="ja-JP" altLang="en-US" sz="1400">
              <a:latin typeface="ＭＳ ゴシック" pitchFamily="49" charset="-128"/>
              <a:ea typeface="ＭＳ ゴシック" pitchFamily="49" charset="-128"/>
            </a:rPr>
            <a:t>　他の類似団体との比較では、依然高い状況にあることから、今後も引き続き、計画的な市債発行による公債費の抑制に努める。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満期一括償還地方債の償還は無く、減債基金も利用していない。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山梨県甲府市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下水道事業債残高の減による公営企業債等繰入見込額の減や地方債現在高の減などによる将来負担額の減少、また地域振興基金（合併特例債以外）等の充当可能基金の増などにより前年度から</a:t>
          </a:r>
          <a:r>
            <a:rPr kumimoji="1" lang="en-US" altLang="ja-JP" sz="1400">
              <a:latin typeface="ＭＳ ゴシック" pitchFamily="49" charset="-128"/>
              <a:ea typeface="ＭＳ ゴシック" pitchFamily="49" charset="-128"/>
            </a:rPr>
            <a:t>14.2</a:t>
          </a:r>
          <a:r>
            <a:rPr kumimoji="1" lang="ja-JP" altLang="en-US" sz="1400">
              <a:latin typeface="ＭＳ ゴシック" pitchFamily="49" charset="-128"/>
              <a:ea typeface="ＭＳ ゴシック" pitchFamily="49" charset="-128"/>
            </a:rPr>
            <a:t>％改善した。</a:t>
          </a:r>
        </a:p>
        <a:p>
          <a:r>
            <a:rPr kumimoji="1" lang="ja-JP" altLang="en-US" sz="1400">
              <a:latin typeface="ＭＳ ゴシック" pitchFamily="49" charset="-128"/>
              <a:ea typeface="ＭＳ ゴシック" pitchFamily="49" charset="-128"/>
            </a:rPr>
            <a:t>　今後においても、公営企業債等繰入見込額が減少していくことにより、将来負担比率は改善に向かう見込み。</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山梨県甲府市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年度において基金残高が増加した主な理由として、財政調整基金において取崩しは行わず、決算剰余金等を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百万円積み立てたことや、ふるさと納税の増加により地域振興基金への積立額が増となったことから、前年度と比較すると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8,223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事業精査を行う中で、財政調整基金に頼らない財政運営を行っていく必要がある。また、ふるさと納税などの活用により地域振興基金等への積立や取崩しを行うなど、効果的・効率的に活用していく。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「公共施設整備事業等基金」については、中道北小学校移転事業など公共施設の整備に係る事業に基金を使用した。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「地域振興基金」については、「地域の振興に資する」事業に基金を使用した。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基金残高が増加した主な理由として、ふるさと納税の増加により地域振興基金への積立額が増となったことから、前年度と比較すると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5,372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特定目的基金については、計画的な積立や、ふるさと納税などの活用により地域振興基金等への積立や取崩しを行うなど、効果的・効率的に活用していく。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年度においては、取崩しは行わず、決算剰余金等を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百万円積み立てたことから、年度末残高が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は増加したものの、今後においても災害や経済事情の変動などによる著しい財源不足などに対応できるよう、歳入の確保と歳出の削減を図り、実質収支額を確保することで財政調整基金へ計画的に積み立て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基金の運用益での増額のみである。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今後においても、基金の効果的な運用を進めていくとともに、財政調整基金同様に、減債基金に頼らない財政運営を行っていく必要がある。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山梨県甲府市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187,048
181,561
212.47
97,766,417
96,183,075
1,496,852
44,194,082
78,191,674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58.2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基準財政収入額は増となったものの、基準財政需要額の増加率が上回ったことにより、前年度と比較すると</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ポイント悪化した。</a:t>
          </a:r>
        </a:p>
        <a:p>
          <a:r>
            <a:rPr kumimoji="1" lang="ja-JP" altLang="en-US" sz="1300">
              <a:latin typeface="ＭＳ Ｐゴシック" panose="020B0600070205080204" pitchFamily="50" charset="-128"/>
              <a:ea typeface="ＭＳ Ｐゴシック" panose="020B0600070205080204" pitchFamily="50" charset="-128"/>
            </a:rPr>
            <a:t>　なお、類似団体内平均値と比較すると、</a:t>
          </a:r>
          <a:r>
            <a:rPr kumimoji="1" lang="en-US" altLang="ja-JP" sz="1300">
              <a:latin typeface="ＭＳ Ｐゴシック" panose="020B0600070205080204" pitchFamily="50" charset="-128"/>
              <a:ea typeface="ＭＳ Ｐゴシック" panose="020B0600070205080204" pitchFamily="50" charset="-128"/>
            </a:rPr>
            <a:t>0.04</a:t>
          </a:r>
          <a:r>
            <a:rPr kumimoji="1" lang="ja-JP" altLang="en-US" sz="1300">
              <a:latin typeface="ＭＳ Ｐゴシック" panose="020B0600070205080204" pitchFamily="50" charset="-128"/>
              <a:ea typeface="ＭＳ Ｐゴシック" panose="020B0600070205080204" pitchFamily="50" charset="-128"/>
            </a:rPr>
            <a:t>ポイント下回っているが、標準的な行政活動を行う上で、</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割方は自己資金等が確保できる状態となっている。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6" name="直線コネクタ 65"/>
        <xdr:cNvCxnSpPr/>
      </xdr:nvCxnSpPr>
      <xdr:spPr>
        <a:xfrm flipV="1">
          <a:off x="4953000" y="614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7"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8" name="直線コネクタ 67"/>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9"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70" name="直線コネクタ 69"/>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8165</xdr:rowOff>
    </xdr:from>
    <xdr:to>
      <xdr:col>23</xdr:col>
      <xdr:colOff>133350</xdr:colOff>
      <xdr:row>42</xdr:row>
      <xdr:rowOff>25400</xdr:rowOff>
    </xdr:to>
    <xdr:cxnSp macro="">
      <xdr:nvCxnSpPr>
        <xdr:cNvPr id="71" name="直線コネクタ 70"/>
        <xdr:cNvCxnSpPr/>
      </xdr:nvCxnSpPr>
      <xdr:spPr>
        <a:xfrm>
          <a:off x="4114800" y="7209065"/>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93634</xdr:rowOff>
    </xdr:from>
    <xdr:ext cx="762000" cy="259045"/>
    <xdr:sp macro="" textlink="">
      <xdr:nvSpPr>
        <xdr:cNvPr id="72" name="財政力平均値テキスト"/>
        <xdr:cNvSpPr txBox="1"/>
      </xdr:nvSpPr>
      <xdr:spPr>
        <a:xfrm>
          <a:off x="5041900" y="6951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77107</xdr:rowOff>
    </xdr:from>
    <xdr:to>
      <xdr:col>23</xdr:col>
      <xdr:colOff>184150</xdr:colOff>
      <xdr:row>42</xdr:row>
      <xdr:rowOff>7257</xdr:rowOff>
    </xdr:to>
    <xdr:sp macro="" textlink="">
      <xdr:nvSpPr>
        <xdr:cNvPr id="73" name="フローチャート: 判断 72"/>
        <xdr:cNvSpPr/>
      </xdr:nvSpPr>
      <xdr:spPr>
        <a:xfrm>
          <a:off x="49022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162378</xdr:rowOff>
    </xdr:from>
    <xdr:to>
      <xdr:col>19</xdr:col>
      <xdr:colOff>133350</xdr:colOff>
      <xdr:row>42</xdr:row>
      <xdr:rowOff>8165</xdr:rowOff>
    </xdr:to>
    <xdr:cxnSp macro="">
      <xdr:nvCxnSpPr>
        <xdr:cNvPr id="74" name="直線コネクタ 73"/>
        <xdr:cNvCxnSpPr/>
      </xdr:nvCxnSpPr>
      <xdr:spPr>
        <a:xfrm>
          <a:off x="3225800" y="719182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77107</xdr:rowOff>
    </xdr:from>
    <xdr:to>
      <xdr:col>19</xdr:col>
      <xdr:colOff>184150</xdr:colOff>
      <xdr:row>42</xdr:row>
      <xdr:rowOff>7257</xdr:rowOff>
    </xdr:to>
    <xdr:sp macro="" textlink="">
      <xdr:nvSpPr>
        <xdr:cNvPr id="75" name="フローチャート: 判断 74"/>
        <xdr:cNvSpPr/>
      </xdr:nvSpPr>
      <xdr:spPr>
        <a:xfrm>
          <a:off x="4064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17434</xdr:rowOff>
    </xdr:from>
    <xdr:ext cx="736600" cy="259045"/>
    <xdr:sp macro="" textlink="">
      <xdr:nvSpPr>
        <xdr:cNvPr id="76" name="テキスト ボックス 75"/>
        <xdr:cNvSpPr txBox="1"/>
      </xdr:nvSpPr>
      <xdr:spPr>
        <a:xfrm>
          <a:off x="3733800" y="687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162378</xdr:rowOff>
    </xdr:from>
    <xdr:to>
      <xdr:col>15</xdr:col>
      <xdr:colOff>82550</xdr:colOff>
      <xdr:row>42</xdr:row>
      <xdr:rowOff>8165</xdr:rowOff>
    </xdr:to>
    <xdr:cxnSp macro="">
      <xdr:nvCxnSpPr>
        <xdr:cNvPr id="77" name="直線コネクタ 76"/>
        <xdr:cNvCxnSpPr/>
      </xdr:nvCxnSpPr>
      <xdr:spPr>
        <a:xfrm flipV="1">
          <a:off x="2336800" y="719182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110672</xdr:rowOff>
    </xdr:from>
    <xdr:to>
      <xdr:col>15</xdr:col>
      <xdr:colOff>133350</xdr:colOff>
      <xdr:row>41</xdr:row>
      <xdr:rowOff>40822</xdr:rowOff>
    </xdr:to>
    <xdr:sp macro="" textlink="">
      <xdr:nvSpPr>
        <xdr:cNvPr id="78" name="フローチャート: 判断 77"/>
        <xdr:cNvSpPr/>
      </xdr:nvSpPr>
      <xdr:spPr>
        <a:xfrm>
          <a:off x="3175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50999</xdr:rowOff>
    </xdr:from>
    <xdr:ext cx="762000" cy="259045"/>
    <xdr:sp macro="" textlink="">
      <xdr:nvSpPr>
        <xdr:cNvPr id="79" name="テキスト ボックス 78"/>
        <xdr:cNvSpPr txBox="1"/>
      </xdr:nvSpPr>
      <xdr:spPr>
        <a:xfrm>
          <a:off x="2844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8165</xdr:rowOff>
    </xdr:from>
    <xdr:to>
      <xdr:col>11</xdr:col>
      <xdr:colOff>31750</xdr:colOff>
      <xdr:row>42</xdr:row>
      <xdr:rowOff>8165</xdr:rowOff>
    </xdr:to>
    <xdr:cxnSp macro="">
      <xdr:nvCxnSpPr>
        <xdr:cNvPr id="80" name="直線コネクタ 79"/>
        <xdr:cNvCxnSpPr/>
      </xdr:nvCxnSpPr>
      <xdr:spPr>
        <a:xfrm>
          <a:off x="1447800" y="72090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145143</xdr:rowOff>
    </xdr:from>
    <xdr:to>
      <xdr:col>11</xdr:col>
      <xdr:colOff>82550</xdr:colOff>
      <xdr:row>41</xdr:row>
      <xdr:rowOff>75293</xdr:rowOff>
    </xdr:to>
    <xdr:sp macro="" textlink="">
      <xdr:nvSpPr>
        <xdr:cNvPr id="81" name="フローチャート: 判断 80"/>
        <xdr:cNvSpPr/>
      </xdr:nvSpPr>
      <xdr:spPr>
        <a:xfrm>
          <a:off x="2286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85470</xdr:rowOff>
    </xdr:from>
    <xdr:ext cx="762000" cy="259045"/>
    <xdr:sp macro="" textlink="">
      <xdr:nvSpPr>
        <xdr:cNvPr id="82" name="テキスト ボックス 81"/>
        <xdr:cNvSpPr txBox="1"/>
      </xdr:nvSpPr>
      <xdr:spPr>
        <a:xfrm>
          <a:off x="1955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162378</xdr:rowOff>
    </xdr:from>
    <xdr:to>
      <xdr:col>7</xdr:col>
      <xdr:colOff>31750</xdr:colOff>
      <xdr:row>41</xdr:row>
      <xdr:rowOff>92528</xdr:rowOff>
    </xdr:to>
    <xdr:sp macro="" textlink="">
      <xdr:nvSpPr>
        <xdr:cNvPr id="83" name="フローチャート: 判断 82"/>
        <xdr:cNvSpPr/>
      </xdr:nvSpPr>
      <xdr:spPr>
        <a:xfrm>
          <a:off x="13970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102705</xdr:rowOff>
    </xdr:from>
    <xdr:ext cx="762000" cy="259045"/>
    <xdr:sp macro="" textlink="">
      <xdr:nvSpPr>
        <xdr:cNvPr id="84" name="テキスト ボックス 83"/>
        <xdr:cNvSpPr txBox="1"/>
      </xdr:nvSpPr>
      <xdr:spPr>
        <a:xfrm>
          <a:off x="1066800" y="678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90" name="楕円 89"/>
        <xdr:cNvSpPr/>
      </xdr:nvSpPr>
      <xdr:spPr>
        <a:xfrm>
          <a:off x="4902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118127</xdr:rowOff>
    </xdr:from>
    <xdr:ext cx="762000" cy="259045"/>
    <xdr:sp macro="" textlink="">
      <xdr:nvSpPr>
        <xdr:cNvPr id="91" name="財政力該当値テキスト"/>
        <xdr:cNvSpPr txBox="1"/>
      </xdr:nvSpPr>
      <xdr:spPr>
        <a:xfrm>
          <a:off x="5041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128815</xdr:rowOff>
    </xdr:from>
    <xdr:to>
      <xdr:col>19</xdr:col>
      <xdr:colOff>184150</xdr:colOff>
      <xdr:row>42</xdr:row>
      <xdr:rowOff>58965</xdr:rowOff>
    </xdr:to>
    <xdr:sp macro="" textlink="">
      <xdr:nvSpPr>
        <xdr:cNvPr id="92" name="楕円 91"/>
        <xdr:cNvSpPr/>
      </xdr:nvSpPr>
      <xdr:spPr>
        <a:xfrm>
          <a:off x="4064000" y="71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43742</xdr:rowOff>
    </xdr:from>
    <xdr:ext cx="736600" cy="259045"/>
    <xdr:sp macro="" textlink="">
      <xdr:nvSpPr>
        <xdr:cNvPr id="93" name="テキスト ボックス 92"/>
        <xdr:cNvSpPr txBox="1"/>
      </xdr:nvSpPr>
      <xdr:spPr>
        <a:xfrm>
          <a:off x="3733800" y="7244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111578</xdr:rowOff>
    </xdr:from>
    <xdr:to>
      <xdr:col>15</xdr:col>
      <xdr:colOff>133350</xdr:colOff>
      <xdr:row>42</xdr:row>
      <xdr:rowOff>41728</xdr:rowOff>
    </xdr:to>
    <xdr:sp macro="" textlink="">
      <xdr:nvSpPr>
        <xdr:cNvPr id="94" name="楕円 93"/>
        <xdr:cNvSpPr/>
      </xdr:nvSpPr>
      <xdr:spPr>
        <a:xfrm>
          <a:off x="3175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26505</xdr:rowOff>
    </xdr:from>
    <xdr:ext cx="762000" cy="259045"/>
    <xdr:sp macro="" textlink="">
      <xdr:nvSpPr>
        <xdr:cNvPr id="95" name="テキスト ボックス 94"/>
        <xdr:cNvSpPr txBox="1"/>
      </xdr:nvSpPr>
      <xdr:spPr>
        <a:xfrm>
          <a:off x="2844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128815</xdr:rowOff>
    </xdr:from>
    <xdr:to>
      <xdr:col>11</xdr:col>
      <xdr:colOff>82550</xdr:colOff>
      <xdr:row>42</xdr:row>
      <xdr:rowOff>58965</xdr:rowOff>
    </xdr:to>
    <xdr:sp macro="" textlink="">
      <xdr:nvSpPr>
        <xdr:cNvPr id="96" name="楕円 95"/>
        <xdr:cNvSpPr/>
      </xdr:nvSpPr>
      <xdr:spPr>
        <a:xfrm>
          <a:off x="2286000" y="71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43742</xdr:rowOff>
    </xdr:from>
    <xdr:ext cx="762000" cy="259045"/>
    <xdr:sp macro="" textlink="">
      <xdr:nvSpPr>
        <xdr:cNvPr id="97" name="テキスト ボックス 96"/>
        <xdr:cNvSpPr txBox="1"/>
      </xdr:nvSpPr>
      <xdr:spPr>
        <a:xfrm>
          <a:off x="1955800" y="7244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128815</xdr:rowOff>
    </xdr:from>
    <xdr:to>
      <xdr:col>7</xdr:col>
      <xdr:colOff>31750</xdr:colOff>
      <xdr:row>42</xdr:row>
      <xdr:rowOff>58965</xdr:rowOff>
    </xdr:to>
    <xdr:sp macro="" textlink="">
      <xdr:nvSpPr>
        <xdr:cNvPr id="98" name="楕円 97"/>
        <xdr:cNvSpPr/>
      </xdr:nvSpPr>
      <xdr:spPr>
        <a:xfrm>
          <a:off x="1397000" y="71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43742</xdr:rowOff>
    </xdr:from>
    <xdr:ext cx="762000" cy="259045"/>
    <xdr:sp macro="" textlink="">
      <xdr:nvSpPr>
        <xdr:cNvPr id="99" name="テキスト ボックス 98"/>
        <xdr:cNvSpPr txBox="1"/>
      </xdr:nvSpPr>
      <xdr:spPr>
        <a:xfrm>
          <a:off x="1066800" y="7244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補助費等及び公債費の増に伴い経常経費充当一般財源額は増となったが、地方消費税交付金等の経常一般財源額の増により、前年度と比較すると</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ポイント改善した。</a:t>
          </a:r>
        </a:p>
        <a:p>
          <a:r>
            <a:rPr kumimoji="1" lang="ja-JP" altLang="en-US" sz="1300">
              <a:latin typeface="ＭＳ Ｐゴシック" panose="020B0600070205080204" pitchFamily="50" charset="-128"/>
              <a:ea typeface="ＭＳ Ｐゴシック" panose="020B0600070205080204" pitchFamily="50" charset="-128"/>
            </a:rPr>
            <a:t>　しかし、類似団体内平均値と比較すると、</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ポイント高いことから、経常経費の削減や、市税収納率の向上等により経常一般財源の安定的確保に努め、比率の改善を図っていく。</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6" name="直線コネクタ 115"/>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0" name="直線コネクタ 119"/>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1" name="テキスト ボックス 120"/>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72707</xdr:rowOff>
    </xdr:from>
    <xdr:to>
      <xdr:col>23</xdr:col>
      <xdr:colOff>133350</xdr:colOff>
      <xdr:row>67</xdr:row>
      <xdr:rowOff>19685</xdr:rowOff>
    </xdr:to>
    <xdr:cxnSp macro="">
      <xdr:nvCxnSpPr>
        <xdr:cNvPr id="125" name="直線コネクタ 124"/>
        <xdr:cNvCxnSpPr/>
      </xdr:nvCxnSpPr>
      <xdr:spPr>
        <a:xfrm flipV="1">
          <a:off x="4953000" y="10016807"/>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163212</xdr:rowOff>
    </xdr:from>
    <xdr:ext cx="762000" cy="259045"/>
    <xdr:sp macro="" textlink="">
      <xdr:nvSpPr>
        <xdr:cNvPr id="126" name="財政構造の弾力性最小値テキスト"/>
        <xdr:cNvSpPr txBox="1"/>
      </xdr:nvSpPr>
      <xdr:spPr>
        <a:xfrm>
          <a:off x="5041900" y="11478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19685</xdr:rowOff>
    </xdr:from>
    <xdr:to>
      <xdr:col>24</xdr:col>
      <xdr:colOff>12700</xdr:colOff>
      <xdr:row>67</xdr:row>
      <xdr:rowOff>19685</xdr:rowOff>
    </xdr:to>
    <xdr:cxnSp macro="">
      <xdr:nvCxnSpPr>
        <xdr:cNvPr id="127" name="直線コネクタ 126"/>
        <xdr:cNvCxnSpPr/>
      </xdr:nvCxnSpPr>
      <xdr:spPr>
        <a:xfrm>
          <a:off x="4864100" y="1150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159084</xdr:rowOff>
    </xdr:from>
    <xdr:ext cx="762000" cy="259045"/>
    <xdr:sp macro="" textlink="">
      <xdr:nvSpPr>
        <xdr:cNvPr id="128" name="財政構造の弾力性最大値テキスト"/>
        <xdr:cNvSpPr txBox="1"/>
      </xdr:nvSpPr>
      <xdr:spPr>
        <a:xfrm>
          <a:off x="5041900" y="9760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72707</xdr:rowOff>
    </xdr:from>
    <xdr:to>
      <xdr:col>24</xdr:col>
      <xdr:colOff>12700</xdr:colOff>
      <xdr:row>58</xdr:row>
      <xdr:rowOff>72707</xdr:rowOff>
    </xdr:to>
    <xdr:cxnSp macro="">
      <xdr:nvCxnSpPr>
        <xdr:cNvPr id="129" name="直線コネクタ 128"/>
        <xdr:cNvCxnSpPr/>
      </xdr:nvCxnSpPr>
      <xdr:spPr>
        <a:xfrm>
          <a:off x="4864100" y="10016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635</xdr:rowOff>
    </xdr:from>
    <xdr:to>
      <xdr:col>23</xdr:col>
      <xdr:colOff>133350</xdr:colOff>
      <xdr:row>65</xdr:row>
      <xdr:rowOff>115253</xdr:rowOff>
    </xdr:to>
    <xdr:cxnSp macro="">
      <xdr:nvCxnSpPr>
        <xdr:cNvPr id="130" name="直線コネクタ 129"/>
        <xdr:cNvCxnSpPr/>
      </xdr:nvCxnSpPr>
      <xdr:spPr>
        <a:xfrm flipV="1">
          <a:off x="4114800" y="11144885"/>
          <a:ext cx="838200" cy="11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122255</xdr:rowOff>
    </xdr:from>
    <xdr:ext cx="762000" cy="259045"/>
    <xdr:sp macro="" textlink="">
      <xdr:nvSpPr>
        <xdr:cNvPr id="131" name="財政構造の弾力性平均値テキスト"/>
        <xdr:cNvSpPr txBox="1"/>
      </xdr:nvSpPr>
      <xdr:spPr>
        <a:xfrm>
          <a:off x="5041900" y="107521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105728</xdr:rowOff>
    </xdr:from>
    <xdr:to>
      <xdr:col>23</xdr:col>
      <xdr:colOff>184150</xdr:colOff>
      <xdr:row>64</xdr:row>
      <xdr:rowOff>35878</xdr:rowOff>
    </xdr:to>
    <xdr:sp macro="" textlink="">
      <xdr:nvSpPr>
        <xdr:cNvPr id="132" name="フローチャート: 判断 131"/>
        <xdr:cNvSpPr/>
      </xdr:nvSpPr>
      <xdr:spPr>
        <a:xfrm>
          <a:off x="4902200" y="1090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18732</xdr:rowOff>
    </xdr:from>
    <xdr:to>
      <xdr:col>19</xdr:col>
      <xdr:colOff>133350</xdr:colOff>
      <xdr:row>65</xdr:row>
      <xdr:rowOff>115253</xdr:rowOff>
    </xdr:to>
    <xdr:cxnSp macro="">
      <xdr:nvCxnSpPr>
        <xdr:cNvPr id="133" name="直線コネクタ 132"/>
        <xdr:cNvCxnSpPr/>
      </xdr:nvCxnSpPr>
      <xdr:spPr>
        <a:xfrm>
          <a:off x="3225800" y="11162982"/>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111760</xdr:rowOff>
    </xdr:from>
    <xdr:to>
      <xdr:col>19</xdr:col>
      <xdr:colOff>184150</xdr:colOff>
      <xdr:row>64</xdr:row>
      <xdr:rowOff>41910</xdr:rowOff>
    </xdr:to>
    <xdr:sp macro="" textlink="">
      <xdr:nvSpPr>
        <xdr:cNvPr id="134" name="フローチャート: 判断 133"/>
        <xdr:cNvSpPr/>
      </xdr:nvSpPr>
      <xdr:spPr>
        <a:xfrm>
          <a:off x="4064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52087</xdr:rowOff>
    </xdr:from>
    <xdr:ext cx="736600" cy="259045"/>
    <xdr:sp macro="" textlink="">
      <xdr:nvSpPr>
        <xdr:cNvPr id="135" name="テキスト ボックス 134"/>
        <xdr:cNvSpPr txBox="1"/>
      </xdr:nvSpPr>
      <xdr:spPr>
        <a:xfrm>
          <a:off x="3733800" y="1068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18732</xdr:rowOff>
    </xdr:from>
    <xdr:to>
      <xdr:col>15</xdr:col>
      <xdr:colOff>82550</xdr:colOff>
      <xdr:row>65</xdr:row>
      <xdr:rowOff>60960</xdr:rowOff>
    </xdr:to>
    <xdr:cxnSp macro="">
      <xdr:nvCxnSpPr>
        <xdr:cNvPr id="136" name="直線コネクタ 135"/>
        <xdr:cNvCxnSpPr/>
      </xdr:nvCxnSpPr>
      <xdr:spPr>
        <a:xfrm flipV="1">
          <a:off x="2336800" y="11162982"/>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63500</xdr:rowOff>
    </xdr:from>
    <xdr:to>
      <xdr:col>15</xdr:col>
      <xdr:colOff>133350</xdr:colOff>
      <xdr:row>63</xdr:row>
      <xdr:rowOff>165100</xdr:rowOff>
    </xdr:to>
    <xdr:sp macro="" textlink="">
      <xdr:nvSpPr>
        <xdr:cNvPr id="137" name="フローチャート: 判断 136"/>
        <xdr:cNvSpPr/>
      </xdr:nvSpPr>
      <xdr:spPr>
        <a:xfrm>
          <a:off x="3175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3827</xdr:rowOff>
    </xdr:from>
    <xdr:ext cx="762000" cy="259045"/>
    <xdr:sp macro="" textlink="">
      <xdr:nvSpPr>
        <xdr:cNvPr id="138" name="テキスト ボックス 137"/>
        <xdr:cNvSpPr txBox="1"/>
      </xdr:nvSpPr>
      <xdr:spPr>
        <a:xfrm>
          <a:off x="2844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635</xdr:rowOff>
    </xdr:from>
    <xdr:to>
      <xdr:col>11</xdr:col>
      <xdr:colOff>31750</xdr:colOff>
      <xdr:row>65</xdr:row>
      <xdr:rowOff>60960</xdr:rowOff>
    </xdr:to>
    <xdr:cxnSp macro="">
      <xdr:nvCxnSpPr>
        <xdr:cNvPr id="139" name="直線コネクタ 138"/>
        <xdr:cNvCxnSpPr/>
      </xdr:nvCxnSpPr>
      <xdr:spPr>
        <a:xfrm>
          <a:off x="1447800" y="1114488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81597</xdr:rowOff>
    </xdr:from>
    <xdr:to>
      <xdr:col>11</xdr:col>
      <xdr:colOff>82550</xdr:colOff>
      <xdr:row>64</xdr:row>
      <xdr:rowOff>11747</xdr:rowOff>
    </xdr:to>
    <xdr:sp macro="" textlink="">
      <xdr:nvSpPr>
        <xdr:cNvPr id="140" name="フローチャート: 判断 139"/>
        <xdr:cNvSpPr/>
      </xdr:nvSpPr>
      <xdr:spPr>
        <a:xfrm>
          <a:off x="2286000" y="1088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21924</xdr:rowOff>
    </xdr:from>
    <xdr:ext cx="762000" cy="259045"/>
    <xdr:sp macro="" textlink="">
      <xdr:nvSpPr>
        <xdr:cNvPr id="141" name="テキスト ボックス 140"/>
        <xdr:cNvSpPr txBox="1"/>
      </xdr:nvSpPr>
      <xdr:spPr>
        <a:xfrm>
          <a:off x="1955800" y="10651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105728</xdr:rowOff>
    </xdr:from>
    <xdr:to>
      <xdr:col>7</xdr:col>
      <xdr:colOff>31750</xdr:colOff>
      <xdr:row>64</xdr:row>
      <xdr:rowOff>35878</xdr:rowOff>
    </xdr:to>
    <xdr:sp macro="" textlink="">
      <xdr:nvSpPr>
        <xdr:cNvPr id="142" name="フローチャート: 判断 141"/>
        <xdr:cNvSpPr/>
      </xdr:nvSpPr>
      <xdr:spPr>
        <a:xfrm>
          <a:off x="1397000" y="1090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46055</xdr:rowOff>
    </xdr:from>
    <xdr:ext cx="762000" cy="259045"/>
    <xdr:sp macro="" textlink="">
      <xdr:nvSpPr>
        <xdr:cNvPr id="143" name="テキスト ボックス 142"/>
        <xdr:cNvSpPr txBox="1"/>
      </xdr:nvSpPr>
      <xdr:spPr>
        <a:xfrm>
          <a:off x="1066800" y="10675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121285</xdr:rowOff>
    </xdr:from>
    <xdr:to>
      <xdr:col>23</xdr:col>
      <xdr:colOff>184150</xdr:colOff>
      <xdr:row>65</xdr:row>
      <xdr:rowOff>51435</xdr:rowOff>
    </xdr:to>
    <xdr:sp macro="" textlink="">
      <xdr:nvSpPr>
        <xdr:cNvPr id="149" name="楕円 148"/>
        <xdr:cNvSpPr/>
      </xdr:nvSpPr>
      <xdr:spPr>
        <a:xfrm>
          <a:off x="4902200" y="1109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93362</xdr:rowOff>
    </xdr:from>
    <xdr:ext cx="762000" cy="259045"/>
    <xdr:sp macro="" textlink="">
      <xdr:nvSpPr>
        <xdr:cNvPr id="150" name="財政構造の弾力性該当値テキスト"/>
        <xdr:cNvSpPr txBox="1"/>
      </xdr:nvSpPr>
      <xdr:spPr>
        <a:xfrm>
          <a:off x="5041900" y="11066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64453</xdr:rowOff>
    </xdr:from>
    <xdr:to>
      <xdr:col>19</xdr:col>
      <xdr:colOff>184150</xdr:colOff>
      <xdr:row>65</xdr:row>
      <xdr:rowOff>166053</xdr:rowOff>
    </xdr:to>
    <xdr:sp macro="" textlink="">
      <xdr:nvSpPr>
        <xdr:cNvPr id="151" name="楕円 150"/>
        <xdr:cNvSpPr/>
      </xdr:nvSpPr>
      <xdr:spPr>
        <a:xfrm>
          <a:off x="4064000" y="1120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150830</xdr:rowOff>
    </xdr:from>
    <xdr:ext cx="736600" cy="259045"/>
    <xdr:sp macro="" textlink="">
      <xdr:nvSpPr>
        <xdr:cNvPr id="152" name="テキスト ボックス 151"/>
        <xdr:cNvSpPr txBox="1"/>
      </xdr:nvSpPr>
      <xdr:spPr>
        <a:xfrm>
          <a:off x="3733800" y="112950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139382</xdr:rowOff>
    </xdr:from>
    <xdr:to>
      <xdr:col>15</xdr:col>
      <xdr:colOff>133350</xdr:colOff>
      <xdr:row>65</xdr:row>
      <xdr:rowOff>69532</xdr:rowOff>
    </xdr:to>
    <xdr:sp macro="" textlink="">
      <xdr:nvSpPr>
        <xdr:cNvPr id="153" name="楕円 152"/>
        <xdr:cNvSpPr/>
      </xdr:nvSpPr>
      <xdr:spPr>
        <a:xfrm>
          <a:off x="3175000" y="1111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54309</xdr:rowOff>
    </xdr:from>
    <xdr:ext cx="762000" cy="259045"/>
    <xdr:sp macro="" textlink="">
      <xdr:nvSpPr>
        <xdr:cNvPr id="154" name="テキスト ボックス 153"/>
        <xdr:cNvSpPr txBox="1"/>
      </xdr:nvSpPr>
      <xdr:spPr>
        <a:xfrm>
          <a:off x="2844800" y="11198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10160</xdr:rowOff>
    </xdr:from>
    <xdr:to>
      <xdr:col>11</xdr:col>
      <xdr:colOff>82550</xdr:colOff>
      <xdr:row>65</xdr:row>
      <xdr:rowOff>111760</xdr:rowOff>
    </xdr:to>
    <xdr:sp macro="" textlink="">
      <xdr:nvSpPr>
        <xdr:cNvPr id="155" name="楕円 154"/>
        <xdr:cNvSpPr/>
      </xdr:nvSpPr>
      <xdr:spPr>
        <a:xfrm>
          <a:off x="22860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96537</xdr:rowOff>
    </xdr:from>
    <xdr:ext cx="762000" cy="259045"/>
    <xdr:sp macro="" textlink="">
      <xdr:nvSpPr>
        <xdr:cNvPr id="156" name="テキスト ボックス 155"/>
        <xdr:cNvSpPr txBox="1"/>
      </xdr:nvSpPr>
      <xdr:spPr>
        <a:xfrm>
          <a:off x="1955800" y="1124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121285</xdr:rowOff>
    </xdr:from>
    <xdr:to>
      <xdr:col>7</xdr:col>
      <xdr:colOff>31750</xdr:colOff>
      <xdr:row>65</xdr:row>
      <xdr:rowOff>51435</xdr:rowOff>
    </xdr:to>
    <xdr:sp macro="" textlink="">
      <xdr:nvSpPr>
        <xdr:cNvPr id="157" name="楕円 156"/>
        <xdr:cNvSpPr/>
      </xdr:nvSpPr>
      <xdr:spPr>
        <a:xfrm>
          <a:off x="1397000" y="1109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36212</xdr:rowOff>
    </xdr:from>
    <xdr:ext cx="762000" cy="259045"/>
    <xdr:sp macro="" textlink="">
      <xdr:nvSpPr>
        <xdr:cNvPr id="158" name="テキスト ボックス 157"/>
        <xdr:cNvSpPr txBox="1"/>
      </xdr:nvSpPr>
      <xdr:spPr>
        <a:xfrm>
          <a:off x="1066800" y="1118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[97,906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年退職者数の増加により、人件費が前年度を上回ったことや、ふるさと納税の返礼に係る経費及び商工業推進事業費における委託料の増などにより物件費が前年度を上回ったことから、全体として、前年度より</a:t>
          </a:r>
          <a:r>
            <a:rPr kumimoji="1" lang="en-US" altLang="ja-JP" sz="1300">
              <a:latin typeface="ＭＳ Ｐゴシック" panose="020B0600070205080204" pitchFamily="50" charset="-128"/>
              <a:ea typeface="ＭＳ Ｐゴシック" panose="020B0600070205080204" pitchFamily="50" charset="-128"/>
            </a:rPr>
            <a:t>6,667</a:t>
          </a:r>
          <a:r>
            <a:rPr kumimoji="1" lang="ja-JP" altLang="en-US" sz="1300">
              <a:latin typeface="ＭＳ Ｐゴシック" panose="020B0600070205080204" pitchFamily="50" charset="-128"/>
              <a:ea typeface="ＭＳ Ｐゴシック" panose="020B0600070205080204" pitchFamily="50" charset="-128"/>
            </a:rPr>
            <a:t>円高い数値になった。</a:t>
          </a:r>
        </a:p>
        <a:p>
          <a:r>
            <a:rPr kumimoji="1" lang="ja-JP" altLang="en-US" sz="1300">
              <a:latin typeface="ＭＳ Ｐゴシック" panose="020B0600070205080204" pitchFamily="50" charset="-128"/>
              <a:ea typeface="ＭＳ Ｐゴシック" panose="020B0600070205080204" pitchFamily="50" charset="-128"/>
            </a:rPr>
            <a:t>　なお、類似団体内平均値と比較すると、</a:t>
          </a:r>
          <a:r>
            <a:rPr kumimoji="1" lang="en-US" altLang="ja-JP" sz="1300">
              <a:latin typeface="ＭＳ Ｐゴシック" panose="020B0600070205080204" pitchFamily="50" charset="-128"/>
              <a:ea typeface="ＭＳ Ｐゴシック" panose="020B0600070205080204" pitchFamily="50" charset="-128"/>
            </a:rPr>
            <a:t>21,480</a:t>
          </a:r>
          <a:r>
            <a:rPr kumimoji="1" lang="ja-JP" altLang="en-US" sz="1300">
              <a:latin typeface="ＭＳ Ｐゴシック" panose="020B0600070205080204" pitchFamily="50" charset="-128"/>
              <a:ea typeface="ＭＳ Ｐゴシック" panose="020B0600070205080204" pitchFamily="50" charset="-128"/>
            </a:rPr>
            <a:t>円低い数値になっていることから、今後においても内部経費の見直しによる経費削減を行っていく。</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60007</xdr:rowOff>
    </xdr:from>
    <xdr:to>
      <xdr:col>23</xdr:col>
      <xdr:colOff>133350</xdr:colOff>
      <xdr:row>89</xdr:row>
      <xdr:rowOff>11145</xdr:rowOff>
    </xdr:to>
    <xdr:cxnSp macro="">
      <xdr:nvCxnSpPr>
        <xdr:cNvPr id="190" name="直線コネクタ 189"/>
        <xdr:cNvCxnSpPr/>
      </xdr:nvCxnSpPr>
      <xdr:spPr>
        <a:xfrm flipV="1">
          <a:off x="4953000" y="13947457"/>
          <a:ext cx="0" cy="13227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154672</xdr:rowOff>
    </xdr:from>
    <xdr:ext cx="762000" cy="259045"/>
    <xdr:sp macro="" textlink="">
      <xdr:nvSpPr>
        <xdr:cNvPr id="191" name="人件費・物件費等の状況最小値テキスト"/>
        <xdr:cNvSpPr txBox="1"/>
      </xdr:nvSpPr>
      <xdr:spPr>
        <a:xfrm>
          <a:off x="5041900" y="1524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11145</xdr:rowOff>
    </xdr:from>
    <xdr:to>
      <xdr:col>24</xdr:col>
      <xdr:colOff>12700</xdr:colOff>
      <xdr:row>89</xdr:row>
      <xdr:rowOff>11145</xdr:rowOff>
    </xdr:to>
    <xdr:cxnSp macro="">
      <xdr:nvCxnSpPr>
        <xdr:cNvPr id="192" name="直線コネクタ 191"/>
        <xdr:cNvCxnSpPr/>
      </xdr:nvCxnSpPr>
      <xdr:spPr>
        <a:xfrm>
          <a:off x="4864100" y="15270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146384</xdr:rowOff>
    </xdr:from>
    <xdr:ext cx="762000" cy="259045"/>
    <xdr:sp macro="" textlink="">
      <xdr:nvSpPr>
        <xdr:cNvPr id="193" name="人件費・物件費等の状況最大値テキスト"/>
        <xdr:cNvSpPr txBox="1"/>
      </xdr:nvSpPr>
      <xdr:spPr>
        <a:xfrm>
          <a:off x="5041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60007</xdr:rowOff>
    </xdr:from>
    <xdr:to>
      <xdr:col>24</xdr:col>
      <xdr:colOff>12700</xdr:colOff>
      <xdr:row>81</xdr:row>
      <xdr:rowOff>60007</xdr:rowOff>
    </xdr:to>
    <xdr:cxnSp macro="">
      <xdr:nvCxnSpPr>
        <xdr:cNvPr id="194" name="直線コネクタ 193"/>
        <xdr:cNvCxnSpPr/>
      </xdr:nvCxnSpPr>
      <xdr:spPr>
        <a:xfrm>
          <a:off x="4864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49476</xdr:rowOff>
    </xdr:from>
    <xdr:to>
      <xdr:col>23</xdr:col>
      <xdr:colOff>133350</xdr:colOff>
      <xdr:row>81</xdr:row>
      <xdr:rowOff>164387</xdr:rowOff>
    </xdr:to>
    <xdr:cxnSp macro="">
      <xdr:nvCxnSpPr>
        <xdr:cNvPr id="195" name="直線コネクタ 194"/>
        <xdr:cNvCxnSpPr/>
      </xdr:nvCxnSpPr>
      <xdr:spPr>
        <a:xfrm>
          <a:off x="4114800" y="13936926"/>
          <a:ext cx="838200" cy="114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112988</xdr:rowOff>
    </xdr:from>
    <xdr:ext cx="762000" cy="259045"/>
    <xdr:sp macro="" textlink="">
      <xdr:nvSpPr>
        <xdr:cNvPr id="196" name="人件費・物件費等の状況平均値テキスト"/>
        <xdr:cNvSpPr txBox="1"/>
      </xdr:nvSpPr>
      <xdr:spPr>
        <a:xfrm>
          <a:off x="5041900" y="14343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140911</xdr:rowOff>
    </xdr:from>
    <xdr:to>
      <xdr:col>23</xdr:col>
      <xdr:colOff>184150</xdr:colOff>
      <xdr:row>84</xdr:row>
      <xdr:rowOff>71061</xdr:rowOff>
    </xdr:to>
    <xdr:sp macro="" textlink="">
      <xdr:nvSpPr>
        <xdr:cNvPr id="197" name="フローチャート: 判断 196"/>
        <xdr:cNvSpPr/>
      </xdr:nvSpPr>
      <xdr:spPr>
        <a:xfrm>
          <a:off x="4902200" y="14371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5595</xdr:rowOff>
    </xdr:from>
    <xdr:to>
      <xdr:col>19</xdr:col>
      <xdr:colOff>133350</xdr:colOff>
      <xdr:row>81</xdr:row>
      <xdr:rowOff>49476</xdr:rowOff>
    </xdr:to>
    <xdr:cxnSp macro="">
      <xdr:nvCxnSpPr>
        <xdr:cNvPr id="198" name="直線コネクタ 197"/>
        <xdr:cNvCxnSpPr/>
      </xdr:nvCxnSpPr>
      <xdr:spPr>
        <a:xfrm>
          <a:off x="3225800" y="13893045"/>
          <a:ext cx="889000" cy="43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698</xdr:rowOff>
    </xdr:from>
    <xdr:to>
      <xdr:col>19</xdr:col>
      <xdr:colOff>184150</xdr:colOff>
      <xdr:row>83</xdr:row>
      <xdr:rowOff>102298</xdr:rowOff>
    </xdr:to>
    <xdr:sp macro="" textlink="">
      <xdr:nvSpPr>
        <xdr:cNvPr id="199" name="フローチャート: 判断 198"/>
        <xdr:cNvSpPr/>
      </xdr:nvSpPr>
      <xdr:spPr>
        <a:xfrm>
          <a:off x="4064000" y="1423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87075</xdr:rowOff>
    </xdr:from>
    <xdr:ext cx="736600" cy="259045"/>
    <xdr:sp macro="" textlink="">
      <xdr:nvSpPr>
        <xdr:cNvPr id="200" name="テキスト ボックス 199"/>
        <xdr:cNvSpPr txBox="1"/>
      </xdr:nvSpPr>
      <xdr:spPr>
        <a:xfrm>
          <a:off x="3733800" y="14317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163083</xdr:rowOff>
    </xdr:from>
    <xdr:to>
      <xdr:col>15</xdr:col>
      <xdr:colOff>82550</xdr:colOff>
      <xdr:row>81</xdr:row>
      <xdr:rowOff>5595</xdr:rowOff>
    </xdr:to>
    <xdr:cxnSp macro="">
      <xdr:nvCxnSpPr>
        <xdr:cNvPr id="201" name="直線コネクタ 200"/>
        <xdr:cNvCxnSpPr/>
      </xdr:nvCxnSpPr>
      <xdr:spPr>
        <a:xfrm>
          <a:off x="2336800" y="13879083"/>
          <a:ext cx="889000" cy="13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108530</xdr:rowOff>
    </xdr:from>
    <xdr:to>
      <xdr:col>15</xdr:col>
      <xdr:colOff>133350</xdr:colOff>
      <xdr:row>83</xdr:row>
      <xdr:rowOff>38680</xdr:rowOff>
    </xdr:to>
    <xdr:sp macro="" textlink="">
      <xdr:nvSpPr>
        <xdr:cNvPr id="202" name="フローチャート: 判断 201"/>
        <xdr:cNvSpPr/>
      </xdr:nvSpPr>
      <xdr:spPr>
        <a:xfrm>
          <a:off x="3175000" y="1416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23457</xdr:rowOff>
    </xdr:from>
    <xdr:ext cx="762000" cy="259045"/>
    <xdr:sp macro="" textlink="">
      <xdr:nvSpPr>
        <xdr:cNvPr id="203" name="テキスト ボックス 202"/>
        <xdr:cNvSpPr txBox="1"/>
      </xdr:nvSpPr>
      <xdr:spPr>
        <a:xfrm>
          <a:off x="2844800" y="1425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163083</xdr:rowOff>
    </xdr:from>
    <xdr:to>
      <xdr:col>11</xdr:col>
      <xdr:colOff>31750</xdr:colOff>
      <xdr:row>81</xdr:row>
      <xdr:rowOff>15264</xdr:rowOff>
    </xdr:to>
    <xdr:cxnSp macro="">
      <xdr:nvCxnSpPr>
        <xdr:cNvPr id="204" name="直線コネクタ 203"/>
        <xdr:cNvCxnSpPr/>
      </xdr:nvCxnSpPr>
      <xdr:spPr>
        <a:xfrm flipV="1">
          <a:off x="1447800" y="13879083"/>
          <a:ext cx="889000" cy="23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91932</xdr:rowOff>
    </xdr:from>
    <xdr:to>
      <xdr:col>11</xdr:col>
      <xdr:colOff>82550</xdr:colOff>
      <xdr:row>83</xdr:row>
      <xdr:rowOff>22082</xdr:rowOff>
    </xdr:to>
    <xdr:sp macro="" textlink="">
      <xdr:nvSpPr>
        <xdr:cNvPr id="205" name="フローチャート: 判断 204"/>
        <xdr:cNvSpPr/>
      </xdr:nvSpPr>
      <xdr:spPr>
        <a:xfrm>
          <a:off x="2286000" y="1415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6859</xdr:rowOff>
    </xdr:from>
    <xdr:ext cx="762000" cy="259045"/>
    <xdr:sp macro="" textlink="">
      <xdr:nvSpPr>
        <xdr:cNvPr id="206" name="テキスト ボックス 205"/>
        <xdr:cNvSpPr txBox="1"/>
      </xdr:nvSpPr>
      <xdr:spPr>
        <a:xfrm>
          <a:off x="1955800" y="1423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58564</xdr:rowOff>
    </xdr:from>
    <xdr:to>
      <xdr:col>7</xdr:col>
      <xdr:colOff>31750</xdr:colOff>
      <xdr:row>82</xdr:row>
      <xdr:rowOff>160164</xdr:rowOff>
    </xdr:to>
    <xdr:sp macro="" textlink="">
      <xdr:nvSpPr>
        <xdr:cNvPr id="207" name="フローチャート: 判断 206"/>
        <xdr:cNvSpPr/>
      </xdr:nvSpPr>
      <xdr:spPr>
        <a:xfrm>
          <a:off x="1397000" y="1411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144941</xdr:rowOff>
    </xdr:from>
    <xdr:ext cx="762000" cy="259045"/>
    <xdr:sp macro="" textlink="">
      <xdr:nvSpPr>
        <xdr:cNvPr id="208" name="テキスト ボックス 207"/>
        <xdr:cNvSpPr txBox="1"/>
      </xdr:nvSpPr>
      <xdr:spPr>
        <a:xfrm>
          <a:off x="1066800" y="14203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113587</xdr:rowOff>
    </xdr:from>
    <xdr:to>
      <xdr:col>23</xdr:col>
      <xdr:colOff>184150</xdr:colOff>
      <xdr:row>82</xdr:row>
      <xdr:rowOff>43737</xdr:rowOff>
    </xdr:to>
    <xdr:sp macro="" textlink="">
      <xdr:nvSpPr>
        <xdr:cNvPr id="214" name="楕円 213"/>
        <xdr:cNvSpPr/>
      </xdr:nvSpPr>
      <xdr:spPr>
        <a:xfrm>
          <a:off x="4902200" y="14001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34864</xdr:rowOff>
    </xdr:from>
    <xdr:ext cx="762000" cy="259045"/>
    <xdr:sp macro="" textlink="">
      <xdr:nvSpPr>
        <xdr:cNvPr id="215" name="人件費・物件費等の状況該当値テキスト"/>
        <xdr:cNvSpPr txBox="1"/>
      </xdr:nvSpPr>
      <xdr:spPr>
        <a:xfrm>
          <a:off x="5041900" y="13922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170126</xdr:rowOff>
    </xdr:from>
    <xdr:to>
      <xdr:col>19</xdr:col>
      <xdr:colOff>184150</xdr:colOff>
      <xdr:row>81</xdr:row>
      <xdr:rowOff>100276</xdr:rowOff>
    </xdr:to>
    <xdr:sp macro="" textlink="">
      <xdr:nvSpPr>
        <xdr:cNvPr id="216" name="楕円 215"/>
        <xdr:cNvSpPr/>
      </xdr:nvSpPr>
      <xdr:spPr>
        <a:xfrm>
          <a:off x="4064000" y="13886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110453</xdr:rowOff>
    </xdr:from>
    <xdr:ext cx="736600" cy="259045"/>
    <xdr:sp macro="" textlink="">
      <xdr:nvSpPr>
        <xdr:cNvPr id="217" name="テキスト ボックス 216"/>
        <xdr:cNvSpPr txBox="1"/>
      </xdr:nvSpPr>
      <xdr:spPr>
        <a:xfrm>
          <a:off x="3733800" y="136550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126245</xdr:rowOff>
    </xdr:from>
    <xdr:to>
      <xdr:col>15</xdr:col>
      <xdr:colOff>133350</xdr:colOff>
      <xdr:row>81</xdr:row>
      <xdr:rowOff>56395</xdr:rowOff>
    </xdr:to>
    <xdr:sp macro="" textlink="">
      <xdr:nvSpPr>
        <xdr:cNvPr id="218" name="楕円 217"/>
        <xdr:cNvSpPr/>
      </xdr:nvSpPr>
      <xdr:spPr>
        <a:xfrm>
          <a:off x="3175000" y="1384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66572</xdr:rowOff>
    </xdr:from>
    <xdr:ext cx="762000" cy="259045"/>
    <xdr:sp macro="" textlink="">
      <xdr:nvSpPr>
        <xdr:cNvPr id="219" name="テキスト ボックス 218"/>
        <xdr:cNvSpPr txBox="1"/>
      </xdr:nvSpPr>
      <xdr:spPr>
        <a:xfrm>
          <a:off x="2844800" y="13611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112283</xdr:rowOff>
    </xdr:from>
    <xdr:to>
      <xdr:col>11</xdr:col>
      <xdr:colOff>82550</xdr:colOff>
      <xdr:row>81</xdr:row>
      <xdr:rowOff>42433</xdr:rowOff>
    </xdr:to>
    <xdr:sp macro="" textlink="">
      <xdr:nvSpPr>
        <xdr:cNvPr id="220" name="楕円 219"/>
        <xdr:cNvSpPr/>
      </xdr:nvSpPr>
      <xdr:spPr>
        <a:xfrm>
          <a:off x="2286000" y="13828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52610</xdr:rowOff>
    </xdr:from>
    <xdr:ext cx="762000" cy="259045"/>
    <xdr:sp macro="" textlink="">
      <xdr:nvSpPr>
        <xdr:cNvPr id="221" name="テキスト ボックス 220"/>
        <xdr:cNvSpPr txBox="1"/>
      </xdr:nvSpPr>
      <xdr:spPr>
        <a:xfrm>
          <a:off x="1955800" y="13597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135914</xdr:rowOff>
    </xdr:from>
    <xdr:to>
      <xdr:col>7</xdr:col>
      <xdr:colOff>31750</xdr:colOff>
      <xdr:row>81</xdr:row>
      <xdr:rowOff>66064</xdr:rowOff>
    </xdr:to>
    <xdr:sp macro="" textlink="">
      <xdr:nvSpPr>
        <xdr:cNvPr id="222" name="楕円 221"/>
        <xdr:cNvSpPr/>
      </xdr:nvSpPr>
      <xdr:spPr>
        <a:xfrm>
          <a:off x="1397000" y="1385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76241</xdr:rowOff>
    </xdr:from>
    <xdr:ext cx="762000" cy="259045"/>
    <xdr:sp macro="" textlink="">
      <xdr:nvSpPr>
        <xdr:cNvPr id="223" name="テキスト ボックス 222"/>
        <xdr:cNvSpPr txBox="1"/>
      </xdr:nvSpPr>
      <xdr:spPr>
        <a:xfrm>
          <a:off x="1066800" y="1362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の変動の要因は、採用・退職者数や経験年数階層の増減に伴う職員構成の変動によるものが主なものであり、国に準じた給与制度を運用しているため、類似団体内平均値と比較をしても一定の水準を保っている。</a:t>
          </a:r>
        </a:p>
        <a:p>
          <a:r>
            <a:rPr kumimoji="1" lang="ja-JP" altLang="en-US" sz="1300">
              <a:latin typeface="ＭＳ Ｐゴシック" panose="020B0600070205080204" pitchFamily="50" charset="-128"/>
              <a:ea typeface="ＭＳ Ｐゴシック" panose="020B0600070205080204" pitchFamily="50" charset="-128"/>
            </a:rPr>
            <a:t>　今後も他市の動向を踏まえながら、地方自治体として適正な給与水準の維持に努める。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79829</xdr:rowOff>
    </xdr:from>
    <xdr:to>
      <xdr:col>81</xdr:col>
      <xdr:colOff>44450</xdr:colOff>
      <xdr:row>89</xdr:row>
      <xdr:rowOff>104321</xdr:rowOff>
    </xdr:to>
    <xdr:cxnSp macro="">
      <xdr:nvCxnSpPr>
        <xdr:cNvPr id="254" name="直線コネクタ 253"/>
        <xdr:cNvCxnSpPr/>
      </xdr:nvCxnSpPr>
      <xdr:spPr>
        <a:xfrm flipV="1">
          <a:off x="17018000" y="13967279"/>
          <a:ext cx="0" cy="13960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76398</xdr:rowOff>
    </xdr:from>
    <xdr:ext cx="762000" cy="259045"/>
    <xdr:sp macro="" textlink="">
      <xdr:nvSpPr>
        <xdr:cNvPr id="255" name="給与水準   （国との比較）最小値テキスト"/>
        <xdr:cNvSpPr txBox="1"/>
      </xdr:nvSpPr>
      <xdr:spPr>
        <a:xfrm>
          <a:off x="17106900" y="15335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104321</xdr:rowOff>
    </xdr:from>
    <xdr:to>
      <xdr:col>81</xdr:col>
      <xdr:colOff>133350</xdr:colOff>
      <xdr:row>89</xdr:row>
      <xdr:rowOff>104321</xdr:rowOff>
    </xdr:to>
    <xdr:cxnSp macro="">
      <xdr:nvCxnSpPr>
        <xdr:cNvPr id="256" name="直線コネクタ 255"/>
        <xdr:cNvCxnSpPr/>
      </xdr:nvCxnSpPr>
      <xdr:spPr>
        <a:xfrm>
          <a:off x="16929100" y="1536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166206</xdr:rowOff>
    </xdr:from>
    <xdr:ext cx="762000" cy="259045"/>
    <xdr:sp macro="" textlink="">
      <xdr:nvSpPr>
        <xdr:cNvPr id="257" name="給与水準   （国との比較）最大値テキスト"/>
        <xdr:cNvSpPr txBox="1"/>
      </xdr:nvSpPr>
      <xdr:spPr>
        <a:xfrm>
          <a:off x="17106900" y="13710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79829</xdr:rowOff>
    </xdr:from>
    <xdr:to>
      <xdr:col>81</xdr:col>
      <xdr:colOff>133350</xdr:colOff>
      <xdr:row>81</xdr:row>
      <xdr:rowOff>79829</xdr:rowOff>
    </xdr:to>
    <xdr:cxnSp macro="">
      <xdr:nvCxnSpPr>
        <xdr:cNvPr id="258" name="直線コネクタ 257"/>
        <xdr:cNvCxnSpPr/>
      </xdr:nvCxnSpPr>
      <xdr:spPr>
        <a:xfrm>
          <a:off x="16929100" y="13967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14514</xdr:rowOff>
    </xdr:from>
    <xdr:to>
      <xdr:col>81</xdr:col>
      <xdr:colOff>44450</xdr:colOff>
      <xdr:row>85</xdr:row>
      <xdr:rowOff>48986</xdr:rowOff>
    </xdr:to>
    <xdr:cxnSp macro="">
      <xdr:nvCxnSpPr>
        <xdr:cNvPr id="259" name="直線コネクタ 258"/>
        <xdr:cNvCxnSpPr/>
      </xdr:nvCxnSpPr>
      <xdr:spPr>
        <a:xfrm flipV="1">
          <a:off x="16179800" y="14587764"/>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73677</xdr:rowOff>
    </xdr:from>
    <xdr:ext cx="762000" cy="259045"/>
    <xdr:sp macro="" textlink="">
      <xdr:nvSpPr>
        <xdr:cNvPr id="260" name="給与水準   （国との比較）平均値テキスト"/>
        <xdr:cNvSpPr txBox="1"/>
      </xdr:nvSpPr>
      <xdr:spPr>
        <a:xfrm>
          <a:off x="17106900" y="1464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61" name="フローチャート: 判断 260"/>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151493</xdr:rowOff>
    </xdr:from>
    <xdr:to>
      <xdr:col>77</xdr:col>
      <xdr:colOff>44450</xdr:colOff>
      <xdr:row>85</xdr:row>
      <xdr:rowOff>48986</xdr:rowOff>
    </xdr:to>
    <xdr:cxnSp macro="">
      <xdr:nvCxnSpPr>
        <xdr:cNvPr id="262" name="直線コネクタ 261"/>
        <xdr:cNvCxnSpPr/>
      </xdr:nvCxnSpPr>
      <xdr:spPr>
        <a:xfrm>
          <a:off x="15290800" y="14553293"/>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136071</xdr:rowOff>
    </xdr:from>
    <xdr:to>
      <xdr:col>77</xdr:col>
      <xdr:colOff>95250</xdr:colOff>
      <xdr:row>86</xdr:row>
      <xdr:rowOff>66221</xdr:rowOff>
    </xdr:to>
    <xdr:sp macro="" textlink="">
      <xdr:nvSpPr>
        <xdr:cNvPr id="263" name="フローチャート: 判断 262"/>
        <xdr:cNvSpPr/>
      </xdr:nvSpPr>
      <xdr:spPr>
        <a:xfrm>
          <a:off x="16129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50998</xdr:rowOff>
    </xdr:from>
    <xdr:ext cx="736600" cy="259045"/>
    <xdr:sp macro="" textlink="">
      <xdr:nvSpPr>
        <xdr:cNvPr id="264" name="テキスト ボックス 263"/>
        <xdr:cNvSpPr txBox="1"/>
      </xdr:nvSpPr>
      <xdr:spPr>
        <a:xfrm>
          <a:off x="15798800" y="14795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99786</xdr:rowOff>
    </xdr:from>
    <xdr:to>
      <xdr:col>72</xdr:col>
      <xdr:colOff>203200</xdr:colOff>
      <xdr:row>84</xdr:row>
      <xdr:rowOff>151493</xdr:rowOff>
    </xdr:to>
    <xdr:cxnSp macro="">
      <xdr:nvCxnSpPr>
        <xdr:cNvPr id="265" name="直線コネクタ 264"/>
        <xdr:cNvCxnSpPr/>
      </xdr:nvCxnSpPr>
      <xdr:spPr>
        <a:xfrm>
          <a:off x="14401800" y="14501586"/>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6" name="フローチャート: 判断 265"/>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50998</xdr:rowOff>
    </xdr:from>
    <xdr:ext cx="762000" cy="259045"/>
    <xdr:sp macro="" textlink="">
      <xdr:nvSpPr>
        <xdr:cNvPr id="267" name="テキスト ボックス 266"/>
        <xdr:cNvSpPr txBox="1"/>
      </xdr:nvSpPr>
      <xdr:spPr>
        <a:xfrm>
          <a:off x="14909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99786</xdr:rowOff>
    </xdr:from>
    <xdr:to>
      <xdr:col>68</xdr:col>
      <xdr:colOff>152400</xdr:colOff>
      <xdr:row>85</xdr:row>
      <xdr:rowOff>31750</xdr:rowOff>
    </xdr:to>
    <xdr:cxnSp macro="">
      <xdr:nvCxnSpPr>
        <xdr:cNvPr id="268" name="直線コネクタ 267"/>
        <xdr:cNvCxnSpPr/>
      </xdr:nvCxnSpPr>
      <xdr:spPr>
        <a:xfrm flipV="1">
          <a:off x="13512800" y="14501586"/>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153307</xdr:rowOff>
    </xdr:from>
    <xdr:to>
      <xdr:col>68</xdr:col>
      <xdr:colOff>203200</xdr:colOff>
      <xdr:row>86</xdr:row>
      <xdr:rowOff>83457</xdr:rowOff>
    </xdr:to>
    <xdr:sp macro="" textlink="">
      <xdr:nvSpPr>
        <xdr:cNvPr id="269" name="フローチャート: 判断 268"/>
        <xdr:cNvSpPr/>
      </xdr:nvSpPr>
      <xdr:spPr>
        <a:xfrm>
          <a:off x="14351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68234</xdr:rowOff>
    </xdr:from>
    <xdr:ext cx="762000" cy="259045"/>
    <xdr:sp macro="" textlink="">
      <xdr:nvSpPr>
        <xdr:cNvPr id="270" name="テキスト ボックス 269"/>
        <xdr:cNvSpPr txBox="1"/>
      </xdr:nvSpPr>
      <xdr:spPr>
        <a:xfrm>
          <a:off x="14020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170543</xdr:rowOff>
    </xdr:from>
    <xdr:to>
      <xdr:col>64</xdr:col>
      <xdr:colOff>152400</xdr:colOff>
      <xdr:row>86</xdr:row>
      <xdr:rowOff>100693</xdr:rowOff>
    </xdr:to>
    <xdr:sp macro="" textlink="">
      <xdr:nvSpPr>
        <xdr:cNvPr id="271" name="フローチャート: 判断 270"/>
        <xdr:cNvSpPr/>
      </xdr:nvSpPr>
      <xdr:spPr>
        <a:xfrm>
          <a:off x="13462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85470</xdr:rowOff>
    </xdr:from>
    <xdr:ext cx="762000" cy="259045"/>
    <xdr:sp macro="" textlink="">
      <xdr:nvSpPr>
        <xdr:cNvPr id="272" name="テキスト ボックス 271"/>
        <xdr:cNvSpPr txBox="1"/>
      </xdr:nvSpPr>
      <xdr:spPr>
        <a:xfrm>
          <a:off x="13131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135164</xdr:rowOff>
    </xdr:from>
    <xdr:to>
      <xdr:col>81</xdr:col>
      <xdr:colOff>95250</xdr:colOff>
      <xdr:row>85</xdr:row>
      <xdr:rowOff>65314</xdr:rowOff>
    </xdr:to>
    <xdr:sp macro="" textlink="">
      <xdr:nvSpPr>
        <xdr:cNvPr id="278" name="楕円 277"/>
        <xdr:cNvSpPr/>
      </xdr:nvSpPr>
      <xdr:spPr>
        <a:xfrm>
          <a:off x="16967200" y="1453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151691</xdr:rowOff>
    </xdr:from>
    <xdr:ext cx="762000" cy="259045"/>
    <xdr:sp macro="" textlink="">
      <xdr:nvSpPr>
        <xdr:cNvPr id="279" name="給与水準   （国との比較）該当値テキスト"/>
        <xdr:cNvSpPr txBox="1"/>
      </xdr:nvSpPr>
      <xdr:spPr>
        <a:xfrm>
          <a:off x="17106900" y="1438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169636</xdr:rowOff>
    </xdr:from>
    <xdr:to>
      <xdr:col>77</xdr:col>
      <xdr:colOff>95250</xdr:colOff>
      <xdr:row>85</xdr:row>
      <xdr:rowOff>99786</xdr:rowOff>
    </xdr:to>
    <xdr:sp macro="" textlink="">
      <xdr:nvSpPr>
        <xdr:cNvPr id="280" name="楕円 279"/>
        <xdr:cNvSpPr/>
      </xdr:nvSpPr>
      <xdr:spPr>
        <a:xfrm>
          <a:off x="16129000" y="1457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109963</xdr:rowOff>
    </xdr:from>
    <xdr:ext cx="736600" cy="259045"/>
    <xdr:sp macro="" textlink="">
      <xdr:nvSpPr>
        <xdr:cNvPr id="281" name="テキスト ボックス 280"/>
        <xdr:cNvSpPr txBox="1"/>
      </xdr:nvSpPr>
      <xdr:spPr>
        <a:xfrm>
          <a:off x="15798800" y="14340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100693</xdr:rowOff>
    </xdr:from>
    <xdr:to>
      <xdr:col>73</xdr:col>
      <xdr:colOff>44450</xdr:colOff>
      <xdr:row>85</xdr:row>
      <xdr:rowOff>30843</xdr:rowOff>
    </xdr:to>
    <xdr:sp macro="" textlink="">
      <xdr:nvSpPr>
        <xdr:cNvPr id="282" name="楕円 281"/>
        <xdr:cNvSpPr/>
      </xdr:nvSpPr>
      <xdr:spPr>
        <a:xfrm>
          <a:off x="15240000" y="1450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41020</xdr:rowOff>
    </xdr:from>
    <xdr:ext cx="762000" cy="259045"/>
    <xdr:sp macro="" textlink="">
      <xdr:nvSpPr>
        <xdr:cNvPr id="283" name="テキスト ボックス 282"/>
        <xdr:cNvSpPr txBox="1"/>
      </xdr:nvSpPr>
      <xdr:spPr>
        <a:xfrm>
          <a:off x="14909800" y="1427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48986</xdr:rowOff>
    </xdr:from>
    <xdr:to>
      <xdr:col>68</xdr:col>
      <xdr:colOff>203200</xdr:colOff>
      <xdr:row>84</xdr:row>
      <xdr:rowOff>150586</xdr:rowOff>
    </xdr:to>
    <xdr:sp macro="" textlink="">
      <xdr:nvSpPr>
        <xdr:cNvPr id="284" name="楕円 283"/>
        <xdr:cNvSpPr/>
      </xdr:nvSpPr>
      <xdr:spPr>
        <a:xfrm>
          <a:off x="143510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160763</xdr:rowOff>
    </xdr:from>
    <xdr:ext cx="762000" cy="259045"/>
    <xdr:sp macro="" textlink="">
      <xdr:nvSpPr>
        <xdr:cNvPr id="285" name="テキスト ボックス 284"/>
        <xdr:cNvSpPr txBox="1"/>
      </xdr:nvSpPr>
      <xdr:spPr>
        <a:xfrm>
          <a:off x="14020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86" name="楕円 285"/>
        <xdr:cNvSpPr/>
      </xdr:nvSpPr>
      <xdr:spPr>
        <a:xfrm>
          <a:off x="13462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87" name="テキスト ボックス 286"/>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数次にわたる行政改革を計画的に実施する中で、全国平均値を</a:t>
          </a:r>
          <a:r>
            <a:rPr kumimoji="1" lang="en-US" altLang="ja-JP" sz="1300">
              <a:latin typeface="ＭＳ Ｐゴシック" panose="020B0600070205080204" pitchFamily="50" charset="-128"/>
              <a:ea typeface="ＭＳ Ｐゴシック" panose="020B0600070205080204" pitchFamily="50" charset="-128"/>
            </a:rPr>
            <a:t>2.42</a:t>
          </a:r>
          <a:r>
            <a:rPr kumimoji="1" lang="ja-JP" altLang="en-US" sz="1300">
              <a:latin typeface="ＭＳ Ｐゴシック" panose="020B0600070205080204" pitchFamily="50" charset="-128"/>
              <a:ea typeface="ＭＳ Ｐゴシック" panose="020B0600070205080204" pitchFamily="50" charset="-128"/>
            </a:rPr>
            <a:t>人、類似団体内平均値を</a:t>
          </a:r>
          <a:r>
            <a:rPr kumimoji="1" lang="en-US" altLang="ja-JP" sz="1300">
              <a:latin typeface="ＭＳ Ｐゴシック" panose="020B0600070205080204" pitchFamily="50" charset="-128"/>
              <a:ea typeface="ＭＳ Ｐゴシック" panose="020B0600070205080204" pitchFamily="50" charset="-128"/>
            </a:rPr>
            <a:t>0.63</a:t>
          </a:r>
          <a:r>
            <a:rPr kumimoji="1" lang="ja-JP" altLang="en-US" sz="1300">
              <a:latin typeface="ＭＳ Ｐゴシック" panose="020B0600070205080204" pitchFamily="50" charset="-128"/>
              <a:ea typeface="ＭＳ Ｐゴシック" panose="020B0600070205080204" pitchFamily="50" charset="-128"/>
            </a:rPr>
            <a:t>人下回っている。</a:t>
          </a:r>
        </a:p>
        <a:p>
          <a:r>
            <a:rPr kumimoji="1" lang="ja-JP" altLang="en-US" sz="1300">
              <a:latin typeface="ＭＳ Ｐゴシック" panose="020B0600070205080204" pitchFamily="50" charset="-128"/>
              <a:ea typeface="ＭＳ Ｐゴシック" panose="020B0600070205080204" pitchFamily="50" charset="-128"/>
            </a:rPr>
            <a:t>　今後も、定員適正化計画の着実な推進を図っていく。</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133562</xdr:rowOff>
    </xdr:from>
    <xdr:to>
      <xdr:col>81</xdr:col>
      <xdr:colOff>44450</xdr:colOff>
      <xdr:row>66</xdr:row>
      <xdr:rowOff>94615</xdr:rowOff>
    </xdr:to>
    <xdr:cxnSp macro="">
      <xdr:nvCxnSpPr>
        <xdr:cNvPr id="317" name="直線コネクタ 316"/>
        <xdr:cNvCxnSpPr/>
      </xdr:nvCxnSpPr>
      <xdr:spPr>
        <a:xfrm flipV="1">
          <a:off x="17018000" y="9906212"/>
          <a:ext cx="0" cy="15041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66692</xdr:rowOff>
    </xdr:from>
    <xdr:ext cx="762000" cy="259045"/>
    <xdr:sp macro="" textlink="">
      <xdr:nvSpPr>
        <xdr:cNvPr id="318" name="定員管理の状況最小値テキスト"/>
        <xdr:cNvSpPr txBox="1"/>
      </xdr:nvSpPr>
      <xdr:spPr>
        <a:xfrm>
          <a:off x="17106900" y="1138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94615</xdr:rowOff>
    </xdr:from>
    <xdr:to>
      <xdr:col>81</xdr:col>
      <xdr:colOff>133350</xdr:colOff>
      <xdr:row>66</xdr:row>
      <xdr:rowOff>94615</xdr:rowOff>
    </xdr:to>
    <xdr:cxnSp macro="">
      <xdr:nvCxnSpPr>
        <xdr:cNvPr id="319" name="直線コネクタ 318"/>
        <xdr:cNvCxnSpPr/>
      </xdr:nvCxnSpPr>
      <xdr:spPr>
        <a:xfrm>
          <a:off x="16929100" y="11410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48489</xdr:rowOff>
    </xdr:from>
    <xdr:ext cx="762000" cy="259045"/>
    <xdr:sp macro="" textlink="">
      <xdr:nvSpPr>
        <xdr:cNvPr id="320" name="定員管理の状況最大値テキスト"/>
        <xdr:cNvSpPr txBox="1"/>
      </xdr:nvSpPr>
      <xdr:spPr>
        <a:xfrm>
          <a:off x="17106900" y="964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133562</xdr:rowOff>
    </xdr:from>
    <xdr:to>
      <xdr:col>81</xdr:col>
      <xdr:colOff>133350</xdr:colOff>
      <xdr:row>57</xdr:row>
      <xdr:rowOff>133562</xdr:rowOff>
    </xdr:to>
    <xdr:cxnSp macro="">
      <xdr:nvCxnSpPr>
        <xdr:cNvPr id="321" name="直線コネクタ 320"/>
        <xdr:cNvCxnSpPr/>
      </xdr:nvCxnSpPr>
      <xdr:spPr>
        <a:xfrm>
          <a:off x="16929100" y="990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156633</xdr:rowOff>
    </xdr:from>
    <xdr:to>
      <xdr:col>81</xdr:col>
      <xdr:colOff>44450</xdr:colOff>
      <xdr:row>60</xdr:row>
      <xdr:rowOff>1270</xdr:rowOff>
    </xdr:to>
    <xdr:cxnSp macro="">
      <xdr:nvCxnSpPr>
        <xdr:cNvPr id="322" name="直線コネクタ 321"/>
        <xdr:cNvCxnSpPr/>
      </xdr:nvCxnSpPr>
      <xdr:spPr>
        <a:xfrm>
          <a:off x="16179800" y="10272183"/>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4462</xdr:rowOff>
    </xdr:from>
    <xdr:ext cx="762000" cy="259045"/>
    <xdr:sp macro="" textlink="">
      <xdr:nvSpPr>
        <xdr:cNvPr id="323" name="定員管理の状況平均値テキスト"/>
        <xdr:cNvSpPr txBox="1"/>
      </xdr:nvSpPr>
      <xdr:spPr>
        <a:xfrm>
          <a:off x="17106900" y="104629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32385</xdr:rowOff>
    </xdr:from>
    <xdr:to>
      <xdr:col>81</xdr:col>
      <xdr:colOff>95250</xdr:colOff>
      <xdr:row>61</xdr:row>
      <xdr:rowOff>133985</xdr:rowOff>
    </xdr:to>
    <xdr:sp macro="" textlink="">
      <xdr:nvSpPr>
        <xdr:cNvPr id="324" name="フローチャート: 判断 323"/>
        <xdr:cNvSpPr/>
      </xdr:nvSpPr>
      <xdr:spPr>
        <a:xfrm>
          <a:off x="169672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108373</xdr:rowOff>
    </xdr:from>
    <xdr:to>
      <xdr:col>77</xdr:col>
      <xdr:colOff>44450</xdr:colOff>
      <xdr:row>59</xdr:row>
      <xdr:rowOff>156633</xdr:rowOff>
    </xdr:to>
    <xdr:cxnSp macro="">
      <xdr:nvCxnSpPr>
        <xdr:cNvPr id="325" name="直線コネクタ 324"/>
        <xdr:cNvCxnSpPr/>
      </xdr:nvCxnSpPr>
      <xdr:spPr>
        <a:xfrm>
          <a:off x="15290800" y="1022392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12277</xdr:rowOff>
    </xdr:from>
    <xdr:to>
      <xdr:col>77</xdr:col>
      <xdr:colOff>95250</xdr:colOff>
      <xdr:row>61</xdr:row>
      <xdr:rowOff>113877</xdr:rowOff>
    </xdr:to>
    <xdr:sp macro="" textlink="">
      <xdr:nvSpPr>
        <xdr:cNvPr id="326" name="フローチャート: 判断 325"/>
        <xdr:cNvSpPr/>
      </xdr:nvSpPr>
      <xdr:spPr>
        <a:xfrm>
          <a:off x="16129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98654</xdr:rowOff>
    </xdr:from>
    <xdr:ext cx="736600" cy="259045"/>
    <xdr:sp macro="" textlink="">
      <xdr:nvSpPr>
        <xdr:cNvPr id="327" name="テキスト ボックス 326"/>
        <xdr:cNvSpPr txBox="1"/>
      </xdr:nvSpPr>
      <xdr:spPr>
        <a:xfrm>
          <a:off x="15798800" y="105571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31962</xdr:rowOff>
    </xdr:from>
    <xdr:to>
      <xdr:col>72</xdr:col>
      <xdr:colOff>203200</xdr:colOff>
      <xdr:row>59</xdr:row>
      <xdr:rowOff>108373</xdr:rowOff>
    </xdr:to>
    <xdr:cxnSp macro="">
      <xdr:nvCxnSpPr>
        <xdr:cNvPr id="328" name="直線コネクタ 327"/>
        <xdr:cNvCxnSpPr/>
      </xdr:nvCxnSpPr>
      <xdr:spPr>
        <a:xfrm>
          <a:off x="14401800" y="10147512"/>
          <a:ext cx="889000" cy="7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8255</xdr:rowOff>
    </xdr:from>
    <xdr:to>
      <xdr:col>73</xdr:col>
      <xdr:colOff>44450</xdr:colOff>
      <xdr:row>61</xdr:row>
      <xdr:rowOff>109855</xdr:rowOff>
    </xdr:to>
    <xdr:sp macro="" textlink="">
      <xdr:nvSpPr>
        <xdr:cNvPr id="329" name="フローチャート: 判断 328"/>
        <xdr:cNvSpPr/>
      </xdr:nvSpPr>
      <xdr:spPr>
        <a:xfrm>
          <a:off x="152400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94632</xdr:rowOff>
    </xdr:from>
    <xdr:ext cx="762000" cy="259045"/>
    <xdr:sp macro="" textlink="">
      <xdr:nvSpPr>
        <xdr:cNvPr id="330" name="テキスト ボックス 329"/>
        <xdr:cNvSpPr txBox="1"/>
      </xdr:nvSpPr>
      <xdr:spPr>
        <a:xfrm>
          <a:off x="14909800" y="10553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139065</xdr:rowOff>
    </xdr:from>
    <xdr:to>
      <xdr:col>68</xdr:col>
      <xdr:colOff>152400</xdr:colOff>
      <xdr:row>59</xdr:row>
      <xdr:rowOff>31962</xdr:rowOff>
    </xdr:to>
    <xdr:cxnSp macro="">
      <xdr:nvCxnSpPr>
        <xdr:cNvPr id="331" name="直線コネクタ 330"/>
        <xdr:cNvCxnSpPr/>
      </xdr:nvCxnSpPr>
      <xdr:spPr>
        <a:xfrm>
          <a:off x="13512800" y="10083165"/>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155575</xdr:rowOff>
    </xdr:from>
    <xdr:to>
      <xdr:col>68</xdr:col>
      <xdr:colOff>203200</xdr:colOff>
      <xdr:row>61</xdr:row>
      <xdr:rowOff>85725</xdr:rowOff>
    </xdr:to>
    <xdr:sp macro="" textlink="">
      <xdr:nvSpPr>
        <xdr:cNvPr id="332" name="フローチャート: 判断 331"/>
        <xdr:cNvSpPr/>
      </xdr:nvSpPr>
      <xdr:spPr>
        <a:xfrm>
          <a:off x="14351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70502</xdr:rowOff>
    </xdr:from>
    <xdr:ext cx="762000" cy="259045"/>
    <xdr:sp macro="" textlink="">
      <xdr:nvSpPr>
        <xdr:cNvPr id="333" name="テキスト ボックス 332"/>
        <xdr:cNvSpPr txBox="1"/>
      </xdr:nvSpPr>
      <xdr:spPr>
        <a:xfrm>
          <a:off x="140208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123402</xdr:rowOff>
    </xdr:from>
    <xdr:to>
      <xdr:col>64</xdr:col>
      <xdr:colOff>152400</xdr:colOff>
      <xdr:row>61</xdr:row>
      <xdr:rowOff>53552</xdr:rowOff>
    </xdr:to>
    <xdr:sp macro="" textlink="">
      <xdr:nvSpPr>
        <xdr:cNvPr id="334" name="フローチャート: 判断 333"/>
        <xdr:cNvSpPr/>
      </xdr:nvSpPr>
      <xdr:spPr>
        <a:xfrm>
          <a:off x="13462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38329</xdr:rowOff>
    </xdr:from>
    <xdr:ext cx="762000" cy="259045"/>
    <xdr:sp macro="" textlink="">
      <xdr:nvSpPr>
        <xdr:cNvPr id="335" name="テキスト ボックス 334"/>
        <xdr:cNvSpPr txBox="1"/>
      </xdr:nvSpPr>
      <xdr:spPr>
        <a:xfrm>
          <a:off x="13131800" y="1049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121920</xdr:rowOff>
    </xdr:from>
    <xdr:to>
      <xdr:col>81</xdr:col>
      <xdr:colOff>95250</xdr:colOff>
      <xdr:row>60</xdr:row>
      <xdr:rowOff>52070</xdr:rowOff>
    </xdr:to>
    <xdr:sp macro="" textlink="">
      <xdr:nvSpPr>
        <xdr:cNvPr id="341" name="楕円 340"/>
        <xdr:cNvSpPr/>
      </xdr:nvSpPr>
      <xdr:spPr>
        <a:xfrm>
          <a:off x="169672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138447</xdr:rowOff>
    </xdr:from>
    <xdr:ext cx="762000" cy="259045"/>
    <xdr:sp macro="" textlink="">
      <xdr:nvSpPr>
        <xdr:cNvPr id="342" name="定員管理の状況該当値テキスト"/>
        <xdr:cNvSpPr txBox="1"/>
      </xdr:nvSpPr>
      <xdr:spPr>
        <a:xfrm>
          <a:off x="17106900" y="10082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105833</xdr:rowOff>
    </xdr:from>
    <xdr:to>
      <xdr:col>77</xdr:col>
      <xdr:colOff>95250</xdr:colOff>
      <xdr:row>60</xdr:row>
      <xdr:rowOff>35983</xdr:rowOff>
    </xdr:to>
    <xdr:sp macro="" textlink="">
      <xdr:nvSpPr>
        <xdr:cNvPr id="343" name="楕円 342"/>
        <xdr:cNvSpPr/>
      </xdr:nvSpPr>
      <xdr:spPr>
        <a:xfrm>
          <a:off x="16129000" y="1022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46160</xdr:rowOff>
    </xdr:from>
    <xdr:ext cx="736600" cy="259045"/>
    <xdr:sp macro="" textlink="">
      <xdr:nvSpPr>
        <xdr:cNvPr id="344" name="テキスト ボックス 343"/>
        <xdr:cNvSpPr txBox="1"/>
      </xdr:nvSpPr>
      <xdr:spPr>
        <a:xfrm>
          <a:off x="15798800" y="9990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57573</xdr:rowOff>
    </xdr:from>
    <xdr:to>
      <xdr:col>73</xdr:col>
      <xdr:colOff>44450</xdr:colOff>
      <xdr:row>59</xdr:row>
      <xdr:rowOff>159173</xdr:rowOff>
    </xdr:to>
    <xdr:sp macro="" textlink="">
      <xdr:nvSpPr>
        <xdr:cNvPr id="345" name="楕円 344"/>
        <xdr:cNvSpPr/>
      </xdr:nvSpPr>
      <xdr:spPr>
        <a:xfrm>
          <a:off x="15240000" y="1017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169350</xdr:rowOff>
    </xdr:from>
    <xdr:ext cx="762000" cy="259045"/>
    <xdr:sp macro="" textlink="">
      <xdr:nvSpPr>
        <xdr:cNvPr id="346" name="テキスト ボックス 345"/>
        <xdr:cNvSpPr txBox="1"/>
      </xdr:nvSpPr>
      <xdr:spPr>
        <a:xfrm>
          <a:off x="14909800" y="994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152612</xdr:rowOff>
    </xdr:from>
    <xdr:to>
      <xdr:col>68</xdr:col>
      <xdr:colOff>203200</xdr:colOff>
      <xdr:row>59</xdr:row>
      <xdr:rowOff>82762</xdr:rowOff>
    </xdr:to>
    <xdr:sp macro="" textlink="">
      <xdr:nvSpPr>
        <xdr:cNvPr id="347" name="楕円 346"/>
        <xdr:cNvSpPr/>
      </xdr:nvSpPr>
      <xdr:spPr>
        <a:xfrm>
          <a:off x="14351000" y="1009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92939</xdr:rowOff>
    </xdr:from>
    <xdr:ext cx="762000" cy="259045"/>
    <xdr:sp macro="" textlink="">
      <xdr:nvSpPr>
        <xdr:cNvPr id="348" name="テキスト ボックス 347"/>
        <xdr:cNvSpPr txBox="1"/>
      </xdr:nvSpPr>
      <xdr:spPr>
        <a:xfrm>
          <a:off x="14020800" y="9865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88265</xdr:rowOff>
    </xdr:from>
    <xdr:to>
      <xdr:col>64</xdr:col>
      <xdr:colOff>152400</xdr:colOff>
      <xdr:row>59</xdr:row>
      <xdr:rowOff>18415</xdr:rowOff>
    </xdr:to>
    <xdr:sp macro="" textlink="">
      <xdr:nvSpPr>
        <xdr:cNvPr id="349" name="楕円 348"/>
        <xdr:cNvSpPr/>
      </xdr:nvSpPr>
      <xdr:spPr>
        <a:xfrm>
          <a:off x="13462000" y="1003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28592</xdr:rowOff>
    </xdr:from>
    <xdr:ext cx="762000" cy="259045"/>
    <xdr:sp macro="" textlink="">
      <xdr:nvSpPr>
        <xdr:cNvPr id="350" name="テキスト ボックス 349"/>
        <xdr:cNvSpPr txBox="1"/>
      </xdr:nvSpPr>
      <xdr:spPr>
        <a:xfrm>
          <a:off x="13131800" y="9801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単年度で見ると、学校教育施設等整備事業債の元金償還開始等による公債費は増となったものの、消費税引き上げに伴う地方消費税交付金の増による標準税収入額等が増となり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ポイント改善したが、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か年平均では</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ポイント悪化した。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類似団体内平均値と比較すると、</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ポイント高い状況にあることから、計画的な市債発行により公債費の抑制に努める。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70273</xdr:rowOff>
    </xdr:from>
    <xdr:to>
      <xdr:col>81</xdr:col>
      <xdr:colOff>44450</xdr:colOff>
      <xdr:row>45</xdr:row>
      <xdr:rowOff>9737</xdr:rowOff>
    </xdr:to>
    <xdr:cxnSp macro="">
      <xdr:nvCxnSpPr>
        <xdr:cNvPr id="378" name="直線コネクタ 377"/>
        <xdr:cNvCxnSpPr/>
      </xdr:nvCxnSpPr>
      <xdr:spPr>
        <a:xfrm flipV="1">
          <a:off x="17018000" y="6413923"/>
          <a:ext cx="0" cy="13110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153264</xdr:rowOff>
    </xdr:from>
    <xdr:ext cx="762000" cy="259045"/>
    <xdr:sp macro="" textlink="">
      <xdr:nvSpPr>
        <xdr:cNvPr id="379" name="公債費負担の状況最小値テキスト"/>
        <xdr:cNvSpPr txBox="1"/>
      </xdr:nvSpPr>
      <xdr:spPr>
        <a:xfrm>
          <a:off x="17106900" y="769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9737</xdr:rowOff>
    </xdr:from>
    <xdr:to>
      <xdr:col>81</xdr:col>
      <xdr:colOff>133350</xdr:colOff>
      <xdr:row>45</xdr:row>
      <xdr:rowOff>9737</xdr:rowOff>
    </xdr:to>
    <xdr:cxnSp macro="">
      <xdr:nvCxnSpPr>
        <xdr:cNvPr id="380" name="直線コネクタ 379"/>
        <xdr:cNvCxnSpPr/>
      </xdr:nvCxnSpPr>
      <xdr:spPr>
        <a:xfrm>
          <a:off x="16929100" y="772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156650</xdr:rowOff>
    </xdr:from>
    <xdr:ext cx="762000" cy="259045"/>
    <xdr:sp macro="" textlink="">
      <xdr:nvSpPr>
        <xdr:cNvPr id="381" name="公債費負担の状況最大値テキスト"/>
        <xdr:cNvSpPr txBox="1"/>
      </xdr:nvSpPr>
      <xdr:spPr>
        <a:xfrm>
          <a:off x="17106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70273</xdr:rowOff>
    </xdr:from>
    <xdr:to>
      <xdr:col>81</xdr:col>
      <xdr:colOff>133350</xdr:colOff>
      <xdr:row>37</xdr:row>
      <xdr:rowOff>70273</xdr:rowOff>
    </xdr:to>
    <xdr:cxnSp macro="">
      <xdr:nvCxnSpPr>
        <xdr:cNvPr id="382" name="直線コネクタ 381"/>
        <xdr:cNvCxnSpPr/>
      </xdr:nvCxnSpPr>
      <xdr:spPr>
        <a:xfrm>
          <a:off x="16929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100330</xdr:rowOff>
    </xdr:from>
    <xdr:to>
      <xdr:col>81</xdr:col>
      <xdr:colOff>44450</xdr:colOff>
      <xdr:row>41</xdr:row>
      <xdr:rowOff>116417</xdr:rowOff>
    </xdr:to>
    <xdr:cxnSp macro="">
      <xdr:nvCxnSpPr>
        <xdr:cNvPr id="383" name="直線コネクタ 382"/>
        <xdr:cNvCxnSpPr/>
      </xdr:nvCxnSpPr>
      <xdr:spPr>
        <a:xfrm>
          <a:off x="16179800" y="7129780"/>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124900</xdr:rowOff>
    </xdr:from>
    <xdr:ext cx="762000" cy="259045"/>
    <xdr:sp macro="" textlink="">
      <xdr:nvSpPr>
        <xdr:cNvPr id="384" name="公債費負担の状況平均値テキスト"/>
        <xdr:cNvSpPr txBox="1"/>
      </xdr:nvSpPr>
      <xdr:spPr>
        <a:xfrm>
          <a:off x="17106900" y="6811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108373</xdr:rowOff>
    </xdr:from>
    <xdr:to>
      <xdr:col>81</xdr:col>
      <xdr:colOff>95250</xdr:colOff>
      <xdr:row>41</xdr:row>
      <xdr:rowOff>38523</xdr:rowOff>
    </xdr:to>
    <xdr:sp macro="" textlink="">
      <xdr:nvSpPr>
        <xdr:cNvPr id="385" name="フローチャート: 判断 384"/>
        <xdr:cNvSpPr/>
      </xdr:nvSpPr>
      <xdr:spPr>
        <a:xfrm>
          <a:off x="169672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84244</xdr:rowOff>
    </xdr:from>
    <xdr:to>
      <xdr:col>77</xdr:col>
      <xdr:colOff>44450</xdr:colOff>
      <xdr:row>41</xdr:row>
      <xdr:rowOff>100330</xdr:rowOff>
    </xdr:to>
    <xdr:cxnSp macro="">
      <xdr:nvCxnSpPr>
        <xdr:cNvPr id="386" name="直線コネクタ 385"/>
        <xdr:cNvCxnSpPr/>
      </xdr:nvCxnSpPr>
      <xdr:spPr>
        <a:xfrm>
          <a:off x="15290800" y="711369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132504</xdr:rowOff>
    </xdr:from>
    <xdr:to>
      <xdr:col>77</xdr:col>
      <xdr:colOff>95250</xdr:colOff>
      <xdr:row>41</xdr:row>
      <xdr:rowOff>62654</xdr:rowOff>
    </xdr:to>
    <xdr:sp macro="" textlink="">
      <xdr:nvSpPr>
        <xdr:cNvPr id="387" name="フローチャート: 判断 386"/>
        <xdr:cNvSpPr/>
      </xdr:nvSpPr>
      <xdr:spPr>
        <a:xfrm>
          <a:off x="161290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72831</xdr:rowOff>
    </xdr:from>
    <xdr:ext cx="736600" cy="259045"/>
    <xdr:sp macro="" textlink="">
      <xdr:nvSpPr>
        <xdr:cNvPr id="388" name="テキスト ボックス 387"/>
        <xdr:cNvSpPr txBox="1"/>
      </xdr:nvSpPr>
      <xdr:spPr>
        <a:xfrm>
          <a:off x="15798800" y="6759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84244</xdr:rowOff>
    </xdr:from>
    <xdr:to>
      <xdr:col>72</xdr:col>
      <xdr:colOff>203200</xdr:colOff>
      <xdr:row>41</xdr:row>
      <xdr:rowOff>124460</xdr:rowOff>
    </xdr:to>
    <xdr:cxnSp macro="">
      <xdr:nvCxnSpPr>
        <xdr:cNvPr id="389" name="直線コネクタ 388"/>
        <xdr:cNvCxnSpPr/>
      </xdr:nvCxnSpPr>
      <xdr:spPr>
        <a:xfrm flipV="1">
          <a:off x="14401800" y="711369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11854</xdr:rowOff>
    </xdr:from>
    <xdr:to>
      <xdr:col>73</xdr:col>
      <xdr:colOff>44450</xdr:colOff>
      <xdr:row>40</xdr:row>
      <xdr:rowOff>113454</xdr:rowOff>
    </xdr:to>
    <xdr:sp macro="" textlink="">
      <xdr:nvSpPr>
        <xdr:cNvPr id="390" name="フローチャート: 判断 389"/>
        <xdr:cNvSpPr/>
      </xdr:nvSpPr>
      <xdr:spPr>
        <a:xfrm>
          <a:off x="152400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123631</xdr:rowOff>
    </xdr:from>
    <xdr:ext cx="762000" cy="259045"/>
    <xdr:sp macro="" textlink="">
      <xdr:nvSpPr>
        <xdr:cNvPr id="391" name="テキスト ボックス 390"/>
        <xdr:cNvSpPr txBox="1"/>
      </xdr:nvSpPr>
      <xdr:spPr>
        <a:xfrm>
          <a:off x="14909800" y="663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124460</xdr:rowOff>
    </xdr:from>
    <xdr:to>
      <xdr:col>68</xdr:col>
      <xdr:colOff>152400</xdr:colOff>
      <xdr:row>41</xdr:row>
      <xdr:rowOff>132504</xdr:rowOff>
    </xdr:to>
    <xdr:cxnSp macro="">
      <xdr:nvCxnSpPr>
        <xdr:cNvPr id="392" name="直線コネクタ 391"/>
        <xdr:cNvCxnSpPr/>
      </xdr:nvCxnSpPr>
      <xdr:spPr>
        <a:xfrm flipV="1">
          <a:off x="13512800" y="715391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76200</xdr:rowOff>
    </xdr:from>
    <xdr:to>
      <xdr:col>68</xdr:col>
      <xdr:colOff>203200</xdr:colOff>
      <xdr:row>41</xdr:row>
      <xdr:rowOff>6350</xdr:rowOff>
    </xdr:to>
    <xdr:sp macro="" textlink="">
      <xdr:nvSpPr>
        <xdr:cNvPr id="393" name="フローチャート: 判断 392"/>
        <xdr:cNvSpPr/>
      </xdr:nvSpPr>
      <xdr:spPr>
        <a:xfrm>
          <a:off x="14351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16527</xdr:rowOff>
    </xdr:from>
    <xdr:ext cx="762000" cy="259045"/>
    <xdr:sp macro="" textlink="">
      <xdr:nvSpPr>
        <xdr:cNvPr id="394" name="テキスト ボックス 393"/>
        <xdr:cNvSpPr txBox="1"/>
      </xdr:nvSpPr>
      <xdr:spPr>
        <a:xfrm>
          <a:off x="14020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92287</xdr:rowOff>
    </xdr:from>
    <xdr:to>
      <xdr:col>64</xdr:col>
      <xdr:colOff>152400</xdr:colOff>
      <xdr:row>41</xdr:row>
      <xdr:rowOff>22437</xdr:rowOff>
    </xdr:to>
    <xdr:sp macro="" textlink="">
      <xdr:nvSpPr>
        <xdr:cNvPr id="395" name="フローチャート: 判断 394"/>
        <xdr:cNvSpPr/>
      </xdr:nvSpPr>
      <xdr:spPr>
        <a:xfrm>
          <a:off x="13462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32614</xdr:rowOff>
    </xdr:from>
    <xdr:ext cx="762000" cy="259045"/>
    <xdr:sp macro="" textlink="">
      <xdr:nvSpPr>
        <xdr:cNvPr id="396" name="テキスト ボックス 395"/>
        <xdr:cNvSpPr txBox="1"/>
      </xdr:nvSpPr>
      <xdr:spPr>
        <a:xfrm>
          <a:off x="13131800" y="671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65617</xdr:rowOff>
    </xdr:from>
    <xdr:to>
      <xdr:col>81</xdr:col>
      <xdr:colOff>95250</xdr:colOff>
      <xdr:row>41</xdr:row>
      <xdr:rowOff>167217</xdr:rowOff>
    </xdr:to>
    <xdr:sp macro="" textlink="">
      <xdr:nvSpPr>
        <xdr:cNvPr id="402" name="楕円 401"/>
        <xdr:cNvSpPr/>
      </xdr:nvSpPr>
      <xdr:spPr>
        <a:xfrm>
          <a:off x="169672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37694</xdr:rowOff>
    </xdr:from>
    <xdr:ext cx="762000" cy="259045"/>
    <xdr:sp macro="" textlink="">
      <xdr:nvSpPr>
        <xdr:cNvPr id="403" name="公債費負担の状況該当値テキスト"/>
        <xdr:cNvSpPr txBox="1"/>
      </xdr:nvSpPr>
      <xdr:spPr>
        <a:xfrm>
          <a:off x="17106900" y="7067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49530</xdr:rowOff>
    </xdr:from>
    <xdr:to>
      <xdr:col>77</xdr:col>
      <xdr:colOff>95250</xdr:colOff>
      <xdr:row>41</xdr:row>
      <xdr:rowOff>151130</xdr:rowOff>
    </xdr:to>
    <xdr:sp macro="" textlink="">
      <xdr:nvSpPr>
        <xdr:cNvPr id="404" name="楕円 403"/>
        <xdr:cNvSpPr/>
      </xdr:nvSpPr>
      <xdr:spPr>
        <a:xfrm>
          <a:off x="16129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135907</xdr:rowOff>
    </xdr:from>
    <xdr:ext cx="736600" cy="259045"/>
    <xdr:sp macro="" textlink="">
      <xdr:nvSpPr>
        <xdr:cNvPr id="405" name="テキスト ボックス 404"/>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33444</xdr:rowOff>
    </xdr:from>
    <xdr:to>
      <xdr:col>73</xdr:col>
      <xdr:colOff>44450</xdr:colOff>
      <xdr:row>41</xdr:row>
      <xdr:rowOff>135044</xdr:rowOff>
    </xdr:to>
    <xdr:sp macro="" textlink="">
      <xdr:nvSpPr>
        <xdr:cNvPr id="406" name="楕円 405"/>
        <xdr:cNvSpPr/>
      </xdr:nvSpPr>
      <xdr:spPr>
        <a:xfrm>
          <a:off x="15240000" y="706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119821</xdr:rowOff>
    </xdr:from>
    <xdr:ext cx="762000" cy="259045"/>
    <xdr:sp macro="" textlink="">
      <xdr:nvSpPr>
        <xdr:cNvPr id="407" name="テキスト ボックス 406"/>
        <xdr:cNvSpPr txBox="1"/>
      </xdr:nvSpPr>
      <xdr:spPr>
        <a:xfrm>
          <a:off x="14909800" y="71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73660</xdr:rowOff>
    </xdr:from>
    <xdr:to>
      <xdr:col>68</xdr:col>
      <xdr:colOff>203200</xdr:colOff>
      <xdr:row>42</xdr:row>
      <xdr:rowOff>3810</xdr:rowOff>
    </xdr:to>
    <xdr:sp macro="" textlink="">
      <xdr:nvSpPr>
        <xdr:cNvPr id="408" name="楕円 407"/>
        <xdr:cNvSpPr/>
      </xdr:nvSpPr>
      <xdr:spPr>
        <a:xfrm>
          <a:off x="14351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409" name="テキスト ボックス 408"/>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81704</xdr:rowOff>
    </xdr:from>
    <xdr:to>
      <xdr:col>64</xdr:col>
      <xdr:colOff>152400</xdr:colOff>
      <xdr:row>42</xdr:row>
      <xdr:rowOff>11854</xdr:rowOff>
    </xdr:to>
    <xdr:sp macro="" textlink="">
      <xdr:nvSpPr>
        <xdr:cNvPr id="410" name="楕円 409"/>
        <xdr:cNvSpPr/>
      </xdr:nvSpPr>
      <xdr:spPr>
        <a:xfrm>
          <a:off x="13462000" y="711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168081</xdr:rowOff>
    </xdr:from>
    <xdr:ext cx="762000" cy="259045"/>
    <xdr:sp macro="" textlink="">
      <xdr:nvSpPr>
        <xdr:cNvPr id="411" name="テキスト ボックス 410"/>
        <xdr:cNvSpPr txBox="1"/>
      </xdr:nvSpPr>
      <xdr:spPr>
        <a:xfrm>
          <a:off x="13131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公営企業債等繰入見込額の減等による将来負担額の減や充当可能基金の増などから前年度より</a:t>
          </a:r>
          <a:r>
            <a:rPr kumimoji="1" lang="en-US" altLang="ja-JP" sz="1300">
              <a:latin typeface="ＭＳ Ｐゴシック" panose="020B0600070205080204" pitchFamily="50" charset="-128"/>
              <a:ea typeface="ＭＳ Ｐゴシック" panose="020B0600070205080204" pitchFamily="50" charset="-128"/>
            </a:rPr>
            <a:t>14.2</a:t>
          </a:r>
          <a:r>
            <a:rPr kumimoji="1" lang="ja-JP" altLang="en-US" sz="1300">
              <a:latin typeface="ＭＳ Ｐゴシック" panose="020B0600070205080204" pitchFamily="50" charset="-128"/>
              <a:ea typeface="ＭＳ Ｐゴシック" panose="020B0600070205080204" pitchFamily="50" charset="-128"/>
            </a:rPr>
            <a:t>ポイント改善した。</a:t>
          </a:r>
        </a:p>
        <a:p>
          <a:r>
            <a:rPr kumimoji="1" lang="ja-JP" altLang="en-US" sz="1300">
              <a:latin typeface="ＭＳ Ｐゴシック" panose="020B0600070205080204" pitchFamily="50" charset="-128"/>
              <a:ea typeface="ＭＳ Ｐゴシック" panose="020B0600070205080204" pitchFamily="50" charset="-128"/>
            </a:rPr>
            <a:t>　しかし、類似団体内平均値と比較すると、高い水準となっているため、今後においても、計画的な市債発行により市債残高の抑制に努めることで、数値の改善を図っていく。</a:t>
          </a: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155279</xdr:rowOff>
    </xdr:to>
    <xdr:cxnSp macro="">
      <xdr:nvCxnSpPr>
        <xdr:cNvPr id="440" name="直線コネクタ 439"/>
        <xdr:cNvCxnSpPr/>
      </xdr:nvCxnSpPr>
      <xdr:spPr>
        <a:xfrm flipV="1">
          <a:off x="17018000" y="2370667"/>
          <a:ext cx="0" cy="13850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127356</xdr:rowOff>
    </xdr:from>
    <xdr:ext cx="762000" cy="259045"/>
    <xdr:sp macro="" textlink="">
      <xdr:nvSpPr>
        <xdr:cNvPr id="441" name="将来負担の状況最小値テキスト"/>
        <xdr:cNvSpPr txBox="1"/>
      </xdr:nvSpPr>
      <xdr:spPr>
        <a:xfrm>
          <a:off x="17106900" y="3727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155279</xdr:rowOff>
    </xdr:from>
    <xdr:to>
      <xdr:col>81</xdr:col>
      <xdr:colOff>133350</xdr:colOff>
      <xdr:row>21</xdr:row>
      <xdr:rowOff>155279</xdr:rowOff>
    </xdr:to>
    <xdr:cxnSp macro="">
      <xdr:nvCxnSpPr>
        <xdr:cNvPr id="442" name="直線コネクタ 441"/>
        <xdr:cNvCxnSpPr/>
      </xdr:nvCxnSpPr>
      <xdr:spPr>
        <a:xfrm>
          <a:off x="16929100" y="3755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95589</xdr:rowOff>
    </xdr:from>
    <xdr:to>
      <xdr:col>81</xdr:col>
      <xdr:colOff>44450</xdr:colOff>
      <xdr:row>17</xdr:row>
      <xdr:rowOff>38354</xdr:rowOff>
    </xdr:to>
    <xdr:cxnSp macro="">
      <xdr:nvCxnSpPr>
        <xdr:cNvPr id="445" name="直線コネクタ 444"/>
        <xdr:cNvCxnSpPr/>
      </xdr:nvCxnSpPr>
      <xdr:spPr>
        <a:xfrm flipV="1">
          <a:off x="16179800" y="2838789"/>
          <a:ext cx="838200" cy="114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18009</xdr:rowOff>
    </xdr:from>
    <xdr:ext cx="762000" cy="259045"/>
    <xdr:sp macro="" textlink="">
      <xdr:nvSpPr>
        <xdr:cNvPr id="446" name="将来負担の状況平均値テキスト"/>
        <xdr:cNvSpPr txBox="1"/>
      </xdr:nvSpPr>
      <xdr:spPr>
        <a:xfrm>
          <a:off x="17106900" y="24183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1482</xdr:rowOff>
    </xdr:from>
    <xdr:to>
      <xdr:col>81</xdr:col>
      <xdr:colOff>95250</xdr:colOff>
      <xdr:row>15</xdr:row>
      <xdr:rowOff>103082</xdr:rowOff>
    </xdr:to>
    <xdr:sp macro="" textlink="">
      <xdr:nvSpPr>
        <xdr:cNvPr id="447" name="フローチャート: 判断 446"/>
        <xdr:cNvSpPr/>
      </xdr:nvSpPr>
      <xdr:spPr>
        <a:xfrm>
          <a:off x="16967200" y="257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38354</xdr:rowOff>
    </xdr:from>
    <xdr:to>
      <xdr:col>77</xdr:col>
      <xdr:colOff>44450</xdr:colOff>
      <xdr:row>17</xdr:row>
      <xdr:rowOff>99483</xdr:rowOff>
    </xdr:to>
    <xdr:cxnSp macro="">
      <xdr:nvCxnSpPr>
        <xdr:cNvPr id="448" name="直線コネクタ 447"/>
        <xdr:cNvCxnSpPr/>
      </xdr:nvCxnSpPr>
      <xdr:spPr>
        <a:xfrm flipV="1">
          <a:off x="15290800" y="2953004"/>
          <a:ext cx="889000" cy="61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20786</xdr:rowOff>
    </xdr:from>
    <xdr:to>
      <xdr:col>77</xdr:col>
      <xdr:colOff>95250</xdr:colOff>
      <xdr:row>15</xdr:row>
      <xdr:rowOff>122386</xdr:rowOff>
    </xdr:to>
    <xdr:sp macro="" textlink="">
      <xdr:nvSpPr>
        <xdr:cNvPr id="449" name="フローチャート: 判断 448"/>
        <xdr:cNvSpPr/>
      </xdr:nvSpPr>
      <xdr:spPr>
        <a:xfrm>
          <a:off x="16129000" y="259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132563</xdr:rowOff>
    </xdr:from>
    <xdr:ext cx="736600" cy="259045"/>
    <xdr:sp macro="" textlink="">
      <xdr:nvSpPr>
        <xdr:cNvPr id="450" name="テキスト ボックス 449"/>
        <xdr:cNvSpPr txBox="1"/>
      </xdr:nvSpPr>
      <xdr:spPr>
        <a:xfrm>
          <a:off x="15798800" y="2361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90636</xdr:rowOff>
    </xdr:from>
    <xdr:to>
      <xdr:col>72</xdr:col>
      <xdr:colOff>203200</xdr:colOff>
      <xdr:row>17</xdr:row>
      <xdr:rowOff>99483</xdr:rowOff>
    </xdr:to>
    <xdr:cxnSp macro="">
      <xdr:nvCxnSpPr>
        <xdr:cNvPr id="451" name="直線コネクタ 450"/>
        <xdr:cNvCxnSpPr/>
      </xdr:nvCxnSpPr>
      <xdr:spPr>
        <a:xfrm>
          <a:off x="14401800" y="3005286"/>
          <a:ext cx="889000" cy="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105368</xdr:rowOff>
    </xdr:from>
    <xdr:to>
      <xdr:col>73</xdr:col>
      <xdr:colOff>44450</xdr:colOff>
      <xdr:row>15</xdr:row>
      <xdr:rowOff>35518</xdr:rowOff>
    </xdr:to>
    <xdr:sp macro="" textlink="">
      <xdr:nvSpPr>
        <xdr:cNvPr id="452" name="フローチャート: 判断 451"/>
        <xdr:cNvSpPr/>
      </xdr:nvSpPr>
      <xdr:spPr>
        <a:xfrm>
          <a:off x="15240000" y="250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45695</xdr:rowOff>
    </xdr:from>
    <xdr:ext cx="762000" cy="259045"/>
    <xdr:sp macro="" textlink="">
      <xdr:nvSpPr>
        <xdr:cNvPr id="453" name="テキスト ボックス 452"/>
        <xdr:cNvSpPr txBox="1"/>
      </xdr:nvSpPr>
      <xdr:spPr>
        <a:xfrm>
          <a:off x="14909800" y="227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25485</xdr:rowOff>
    </xdr:from>
    <xdr:to>
      <xdr:col>68</xdr:col>
      <xdr:colOff>152400</xdr:colOff>
      <xdr:row>17</xdr:row>
      <xdr:rowOff>90636</xdr:rowOff>
    </xdr:to>
    <xdr:cxnSp macro="">
      <xdr:nvCxnSpPr>
        <xdr:cNvPr id="454" name="直線コネクタ 453"/>
        <xdr:cNvCxnSpPr/>
      </xdr:nvCxnSpPr>
      <xdr:spPr>
        <a:xfrm>
          <a:off x="13512800" y="2940135"/>
          <a:ext cx="8890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160867</xdr:rowOff>
    </xdr:from>
    <xdr:to>
      <xdr:col>68</xdr:col>
      <xdr:colOff>203200</xdr:colOff>
      <xdr:row>15</xdr:row>
      <xdr:rowOff>91017</xdr:rowOff>
    </xdr:to>
    <xdr:sp macro="" textlink="">
      <xdr:nvSpPr>
        <xdr:cNvPr id="455" name="フローチャート: 判断 454"/>
        <xdr:cNvSpPr/>
      </xdr:nvSpPr>
      <xdr:spPr>
        <a:xfrm>
          <a:off x="14351000" y="256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101194</xdr:rowOff>
    </xdr:from>
    <xdr:ext cx="762000" cy="259045"/>
    <xdr:sp macro="" textlink="">
      <xdr:nvSpPr>
        <xdr:cNvPr id="456" name="テキスト ボックス 455"/>
        <xdr:cNvSpPr txBox="1"/>
      </xdr:nvSpPr>
      <xdr:spPr>
        <a:xfrm>
          <a:off x="14020800" y="233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168910</xdr:rowOff>
    </xdr:from>
    <xdr:to>
      <xdr:col>64</xdr:col>
      <xdr:colOff>152400</xdr:colOff>
      <xdr:row>15</xdr:row>
      <xdr:rowOff>99060</xdr:rowOff>
    </xdr:to>
    <xdr:sp macro="" textlink="">
      <xdr:nvSpPr>
        <xdr:cNvPr id="457" name="フローチャート: 判断 456"/>
        <xdr:cNvSpPr/>
      </xdr:nvSpPr>
      <xdr:spPr>
        <a:xfrm>
          <a:off x="13462000" y="256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109237</xdr:rowOff>
    </xdr:from>
    <xdr:ext cx="762000" cy="259045"/>
    <xdr:sp macro="" textlink="">
      <xdr:nvSpPr>
        <xdr:cNvPr id="458" name="テキスト ボックス 457"/>
        <xdr:cNvSpPr txBox="1"/>
      </xdr:nvSpPr>
      <xdr:spPr>
        <a:xfrm>
          <a:off x="13131800" y="233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44789</xdr:rowOff>
    </xdr:from>
    <xdr:to>
      <xdr:col>81</xdr:col>
      <xdr:colOff>95250</xdr:colOff>
      <xdr:row>16</xdr:row>
      <xdr:rowOff>146389</xdr:rowOff>
    </xdr:to>
    <xdr:sp macro="" textlink="">
      <xdr:nvSpPr>
        <xdr:cNvPr id="464" name="楕円 463"/>
        <xdr:cNvSpPr/>
      </xdr:nvSpPr>
      <xdr:spPr>
        <a:xfrm>
          <a:off x="16967200" y="2787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16866</xdr:rowOff>
    </xdr:from>
    <xdr:ext cx="762000" cy="259045"/>
    <xdr:sp macro="" textlink="">
      <xdr:nvSpPr>
        <xdr:cNvPr id="465" name="将来負担の状況該当値テキスト"/>
        <xdr:cNvSpPr txBox="1"/>
      </xdr:nvSpPr>
      <xdr:spPr>
        <a:xfrm>
          <a:off x="17106900" y="2760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159004</xdr:rowOff>
    </xdr:from>
    <xdr:to>
      <xdr:col>77</xdr:col>
      <xdr:colOff>95250</xdr:colOff>
      <xdr:row>17</xdr:row>
      <xdr:rowOff>89154</xdr:rowOff>
    </xdr:to>
    <xdr:sp macro="" textlink="">
      <xdr:nvSpPr>
        <xdr:cNvPr id="466" name="楕円 465"/>
        <xdr:cNvSpPr/>
      </xdr:nvSpPr>
      <xdr:spPr>
        <a:xfrm>
          <a:off x="16129000" y="290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73931</xdr:rowOff>
    </xdr:from>
    <xdr:ext cx="736600" cy="259045"/>
    <xdr:sp macro="" textlink="">
      <xdr:nvSpPr>
        <xdr:cNvPr id="467" name="テキスト ボックス 466"/>
        <xdr:cNvSpPr txBox="1"/>
      </xdr:nvSpPr>
      <xdr:spPr>
        <a:xfrm>
          <a:off x="15798800" y="2988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48683</xdr:rowOff>
    </xdr:from>
    <xdr:to>
      <xdr:col>73</xdr:col>
      <xdr:colOff>44450</xdr:colOff>
      <xdr:row>17</xdr:row>
      <xdr:rowOff>150283</xdr:rowOff>
    </xdr:to>
    <xdr:sp macro="" textlink="">
      <xdr:nvSpPr>
        <xdr:cNvPr id="468" name="楕円 467"/>
        <xdr:cNvSpPr/>
      </xdr:nvSpPr>
      <xdr:spPr>
        <a:xfrm>
          <a:off x="15240000" y="296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135060</xdr:rowOff>
    </xdr:from>
    <xdr:ext cx="762000" cy="259045"/>
    <xdr:sp macro="" textlink="">
      <xdr:nvSpPr>
        <xdr:cNvPr id="469" name="テキスト ボックス 468"/>
        <xdr:cNvSpPr txBox="1"/>
      </xdr:nvSpPr>
      <xdr:spPr>
        <a:xfrm>
          <a:off x="14909800" y="304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39836</xdr:rowOff>
    </xdr:from>
    <xdr:to>
      <xdr:col>68</xdr:col>
      <xdr:colOff>203200</xdr:colOff>
      <xdr:row>17</xdr:row>
      <xdr:rowOff>141436</xdr:rowOff>
    </xdr:to>
    <xdr:sp macro="" textlink="">
      <xdr:nvSpPr>
        <xdr:cNvPr id="470" name="楕円 469"/>
        <xdr:cNvSpPr/>
      </xdr:nvSpPr>
      <xdr:spPr>
        <a:xfrm>
          <a:off x="14351000" y="2954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126213</xdr:rowOff>
    </xdr:from>
    <xdr:ext cx="762000" cy="259045"/>
    <xdr:sp macro="" textlink="">
      <xdr:nvSpPr>
        <xdr:cNvPr id="471" name="テキスト ボックス 470"/>
        <xdr:cNvSpPr txBox="1"/>
      </xdr:nvSpPr>
      <xdr:spPr>
        <a:xfrm>
          <a:off x="14020800" y="3040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146135</xdr:rowOff>
    </xdr:from>
    <xdr:to>
      <xdr:col>64</xdr:col>
      <xdr:colOff>152400</xdr:colOff>
      <xdr:row>17</xdr:row>
      <xdr:rowOff>76285</xdr:rowOff>
    </xdr:to>
    <xdr:sp macro="" textlink="">
      <xdr:nvSpPr>
        <xdr:cNvPr id="472" name="楕円 471"/>
        <xdr:cNvSpPr/>
      </xdr:nvSpPr>
      <xdr:spPr>
        <a:xfrm>
          <a:off x="13462000" y="288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61062</xdr:rowOff>
    </xdr:from>
    <xdr:ext cx="762000" cy="259045"/>
    <xdr:sp macro="" textlink="">
      <xdr:nvSpPr>
        <xdr:cNvPr id="473" name="テキスト ボックス 472"/>
        <xdr:cNvSpPr txBox="1"/>
      </xdr:nvSpPr>
      <xdr:spPr>
        <a:xfrm>
          <a:off x="13131800" y="2975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山梨県甲府市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187,048
181,561
212.47
97,766,417
96,183,075
1,496,852
44,194,082
78,191,674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58.2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人件費に係る経常収支比率については、定年退職者の増加による退職手当の増に伴う経常経費充当一般財源の増はあったものの、地方消費税交付金などの経常一般財源額の増により前年度から</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　なお、本市の給与制度は、国の人事院勧告及び山梨県の人事委員会勧告に準拠している。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41</xdr:row>
      <xdr:rowOff>31750</xdr:rowOff>
    </xdr:to>
    <xdr:cxnSp macro="">
      <xdr:nvCxnSpPr>
        <xdr:cNvPr id="61" name="直線コネクタ 60"/>
        <xdr:cNvCxnSpPr/>
      </xdr:nvCxnSpPr>
      <xdr:spPr>
        <a:xfrm flipV="1">
          <a:off x="4826000" y="56896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3827</xdr:rowOff>
    </xdr:from>
    <xdr:ext cx="762000" cy="259045"/>
    <xdr:sp macro="" textlink="">
      <xdr:nvSpPr>
        <xdr:cNvPr id="62" name="人件費最小値テキスト"/>
        <xdr:cNvSpPr txBox="1"/>
      </xdr:nvSpPr>
      <xdr:spPr>
        <a:xfrm>
          <a:off x="49149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31750</xdr:rowOff>
    </xdr:from>
    <xdr:to>
      <xdr:col>24</xdr:col>
      <xdr:colOff>114300</xdr:colOff>
      <xdr:row>41</xdr:row>
      <xdr:rowOff>31750</xdr:rowOff>
    </xdr:to>
    <xdr:cxnSp macro="">
      <xdr:nvCxnSpPr>
        <xdr:cNvPr id="63" name="直線コネクタ 62"/>
        <xdr:cNvCxnSpPr/>
      </xdr:nvCxnSpPr>
      <xdr:spPr>
        <a:xfrm>
          <a:off x="4737100" y="706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81280</xdr:rowOff>
    </xdr:from>
    <xdr:to>
      <xdr:col>24</xdr:col>
      <xdr:colOff>25400</xdr:colOff>
      <xdr:row>36</xdr:row>
      <xdr:rowOff>104140</xdr:rowOff>
    </xdr:to>
    <xdr:cxnSp macro="">
      <xdr:nvCxnSpPr>
        <xdr:cNvPr id="66" name="直線コネクタ 65"/>
        <xdr:cNvCxnSpPr/>
      </xdr:nvCxnSpPr>
      <xdr:spPr>
        <a:xfrm flipV="1">
          <a:off x="3987800" y="62534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147337</xdr:rowOff>
    </xdr:from>
    <xdr:ext cx="762000" cy="259045"/>
    <xdr:sp macro="" textlink="">
      <xdr:nvSpPr>
        <xdr:cNvPr id="67" name="人件費平均値テキスト"/>
        <xdr:cNvSpPr txBox="1"/>
      </xdr:nvSpPr>
      <xdr:spPr>
        <a:xfrm>
          <a:off x="4914900" y="6319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3810</xdr:rowOff>
    </xdr:from>
    <xdr:to>
      <xdr:col>24</xdr:col>
      <xdr:colOff>76200</xdr:colOff>
      <xdr:row>37</xdr:row>
      <xdr:rowOff>105410</xdr:rowOff>
    </xdr:to>
    <xdr:sp macro="" textlink="">
      <xdr:nvSpPr>
        <xdr:cNvPr id="68" name="フローチャート: 判断 67"/>
        <xdr:cNvSpPr/>
      </xdr:nvSpPr>
      <xdr:spPr>
        <a:xfrm>
          <a:off x="47752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104140</xdr:rowOff>
    </xdr:from>
    <xdr:to>
      <xdr:col>19</xdr:col>
      <xdr:colOff>187325</xdr:colOff>
      <xdr:row>36</xdr:row>
      <xdr:rowOff>149860</xdr:rowOff>
    </xdr:to>
    <xdr:cxnSp macro="">
      <xdr:nvCxnSpPr>
        <xdr:cNvPr id="69" name="直線コネクタ 68"/>
        <xdr:cNvCxnSpPr/>
      </xdr:nvCxnSpPr>
      <xdr:spPr>
        <a:xfrm flipV="1">
          <a:off x="3098800" y="62763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macro="" textlink="">
      <xdr:nvSpPr>
        <xdr:cNvPr id="71" name="テキスト ボックス 70"/>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149860</xdr:rowOff>
    </xdr:from>
    <xdr:to>
      <xdr:col>15</xdr:col>
      <xdr:colOff>98425</xdr:colOff>
      <xdr:row>36</xdr:row>
      <xdr:rowOff>157480</xdr:rowOff>
    </xdr:to>
    <xdr:cxnSp macro="">
      <xdr:nvCxnSpPr>
        <xdr:cNvPr id="72" name="直線コネクタ 71"/>
        <xdr:cNvCxnSpPr/>
      </xdr:nvCxnSpPr>
      <xdr:spPr>
        <a:xfrm flipV="1">
          <a:off x="2209800" y="63220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144780</xdr:rowOff>
    </xdr:from>
    <xdr:to>
      <xdr:col>15</xdr:col>
      <xdr:colOff>149225</xdr:colOff>
      <xdr:row>37</xdr:row>
      <xdr:rowOff>74930</xdr:rowOff>
    </xdr:to>
    <xdr:sp macro="" textlink="">
      <xdr:nvSpPr>
        <xdr:cNvPr id="73" name="フローチャート: 判断 72"/>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59707</xdr:rowOff>
    </xdr:from>
    <xdr:ext cx="762000" cy="259045"/>
    <xdr:sp macro="" textlink="">
      <xdr:nvSpPr>
        <xdr:cNvPr id="74" name="テキスト ボックス 73"/>
        <xdr:cNvSpPr txBox="1"/>
      </xdr:nvSpPr>
      <xdr:spPr>
        <a:xfrm>
          <a:off x="2717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66040</xdr:rowOff>
    </xdr:from>
    <xdr:to>
      <xdr:col>11</xdr:col>
      <xdr:colOff>9525</xdr:colOff>
      <xdr:row>36</xdr:row>
      <xdr:rowOff>157480</xdr:rowOff>
    </xdr:to>
    <xdr:cxnSp macro="">
      <xdr:nvCxnSpPr>
        <xdr:cNvPr id="75" name="直線コネクタ 74"/>
        <xdr:cNvCxnSpPr/>
      </xdr:nvCxnSpPr>
      <xdr:spPr>
        <a:xfrm>
          <a:off x="1320800" y="62382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137160</xdr:rowOff>
    </xdr:from>
    <xdr:to>
      <xdr:col>11</xdr:col>
      <xdr:colOff>60325</xdr:colOff>
      <xdr:row>37</xdr:row>
      <xdr:rowOff>67310</xdr:rowOff>
    </xdr:to>
    <xdr:sp macro="" textlink="">
      <xdr:nvSpPr>
        <xdr:cNvPr id="76" name="フローチャート: 判断 75"/>
        <xdr:cNvSpPr/>
      </xdr:nvSpPr>
      <xdr:spPr>
        <a:xfrm>
          <a:off x="2159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52087</xdr:rowOff>
    </xdr:from>
    <xdr:ext cx="762000" cy="259045"/>
    <xdr:sp macro="" textlink="">
      <xdr:nvSpPr>
        <xdr:cNvPr id="77" name="テキスト ボックス 76"/>
        <xdr:cNvSpPr txBox="1"/>
      </xdr:nvSpPr>
      <xdr:spPr>
        <a:xfrm>
          <a:off x="1828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160020</xdr:rowOff>
    </xdr:from>
    <xdr:to>
      <xdr:col>6</xdr:col>
      <xdr:colOff>171450</xdr:colOff>
      <xdr:row>37</xdr:row>
      <xdr:rowOff>90170</xdr:rowOff>
    </xdr:to>
    <xdr:sp macro="" textlink="">
      <xdr:nvSpPr>
        <xdr:cNvPr id="78" name="フローチャート: 判断 77"/>
        <xdr:cNvSpPr/>
      </xdr:nvSpPr>
      <xdr:spPr>
        <a:xfrm>
          <a:off x="1270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74947</xdr:rowOff>
    </xdr:from>
    <xdr:ext cx="762000" cy="259045"/>
    <xdr:sp macro="" textlink="">
      <xdr:nvSpPr>
        <xdr:cNvPr id="79" name="テキスト ボックス 78"/>
        <xdr:cNvSpPr txBox="1"/>
      </xdr:nvSpPr>
      <xdr:spPr>
        <a:xfrm>
          <a:off x="939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30480</xdr:rowOff>
    </xdr:from>
    <xdr:to>
      <xdr:col>24</xdr:col>
      <xdr:colOff>76200</xdr:colOff>
      <xdr:row>36</xdr:row>
      <xdr:rowOff>132080</xdr:rowOff>
    </xdr:to>
    <xdr:sp macro="" textlink="">
      <xdr:nvSpPr>
        <xdr:cNvPr id="85" name="楕円 84"/>
        <xdr:cNvSpPr/>
      </xdr:nvSpPr>
      <xdr:spPr>
        <a:xfrm>
          <a:off x="47752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47007</xdr:rowOff>
    </xdr:from>
    <xdr:ext cx="762000" cy="259045"/>
    <xdr:sp macro="" textlink="">
      <xdr:nvSpPr>
        <xdr:cNvPr id="86" name="人件費該当値テキスト"/>
        <xdr:cNvSpPr txBox="1"/>
      </xdr:nvSpPr>
      <xdr:spPr>
        <a:xfrm>
          <a:off x="49149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53340</xdr:rowOff>
    </xdr:from>
    <xdr:to>
      <xdr:col>20</xdr:col>
      <xdr:colOff>38100</xdr:colOff>
      <xdr:row>36</xdr:row>
      <xdr:rowOff>154940</xdr:rowOff>
    </xdr:to>
    <xdr:sp macro="" textlink="">
      <xdr:nvSpPr>
        <xdr:cNvPr id="87" name="楕円 86"/>
        <xdr:cNvSpPr/>
      </xdr:nvSpPr>
      <xdr:spPr>
        <a:xfrm>
          <a:off x="3937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165117</xdr:rowOff>
    </xdr:from>
    <xdr:ext cx="736600" cy="259045"/>
    <xdr:sp macro="" textlink="">
      <xdr:nvSpPr>
        <xdr:cNvPr id="88" name="テキスト ボックス 87"/>
        <xdr:cNvSpPr txBox="1"/>
      </xdr:nvSpPr>
      <xdr:spPr>
        <a:xfrm>
          <a:off x="3606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99060</xdr:rowOff>
    </xdr:from>
    <xdr:to>
      <xdr:col>15</xdr:col>
      <xdr:colOff>149225</xdr:colOff>
      <xdr:row>37</xdr:row>
      <xdr:rowOff>29210</xdr:rowOff>
    </xdr:to>
    <xdr:sp macro="" textlink="">
      <xdr:nvSpPr>
        <xdr:cNvPr id="89" name="楕円 88"/>
        <xdr:cNvSpPr/>
      </xdr:nvSpPr>
      <xdr:spPr>
        <a:xfrm>
          <a:off x="3048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39387</xdr:rowOff>
    </xdr:from>
    <xdr:ext cx="762000" cy="259045"/>
    <xdr:sp macro="" textlink="">
      <xdr:nvSpPr>
        <xdr:cNvPr id="90" name="テキスト ボックス 89"/>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106680</xdr:rowOff>
    </xdr:from>
    <xdr:to>
      <xdr:col>11</xdr:col>
      <xdr:colOff>60325</xdr:colOff>
      <xdr:row>37</xdr:row>
      <xdr:rowOff>36830</xdr:rowOff>
    </xdr:to>
    <xdr:sp macro="" textlink="">
      <xdr:nvSpPr>
        <xdr:cNvPr id="91" name="楕円 90"/>
        <xdr:cNvSpPr/>
      </xdr:nvSpPr>
      <xdr:spPr>
        <a:xfrm>
          <a:off x="2159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47007</xdr:rowOff>
    </xdr:from>
    <xdr:ext cx="762000" cy="259045"/>
    <xdr:sp macro="" textlink="">
      <xdr:nvSpPr>
        <xdr:cNvPr id="92" name="テキスト ボックス 91"/>
        <xdr:cNvSpPr txBox="1"/>
      </xdr:nvSpPr>
      <xdr:spPr>
        <a:xfrm>
          <a:off x="1828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93" name="楕円 92"/>
        <xdr:cNvSpPr/>
      </xdr:nvSpPr>
      <xdr:spPr>
        <a:xfrm>
          <a:off x="1270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127017</xdr:rowOff>
    </xdr:from>
    <xdr:ext cx="762000" cy="259045"/>
    <xdr:sp macro="" textlink="">
      <xdr:nvSpPr>
        <xdr:cNvPr id="94" name="テキスト ボックス 93"/>
        <xdr:cNvSpPr txBox="1"/>
      </xdr:nvSpPr>
      <xdr:spPr>
        <a:xfrm>
          <a:off x="939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物件費に係る経常収支比率については、母子保健事業やごみ減量と資源リサイクル事業等における経常経費充当一般財源の減などにより、前年度から</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ポイント減少した。</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26307</xdr:rowOff>
    </xdr:from>
    <xdr:to>
      <xdr:col>82</xdr:col>
      <xdr:colOff>107950</xdr:colOff>
      <xdr:row>21</xdr:row>
      <xdr:rowOff>80736</xdr:rowOff>
    </xdr:to>
    <xdr:cxnSp macro="">
      <xdr:nvCxnSpPr>
        <xdr:cNvPr id="124" name="直線コネクタ 123"/>
        <xdr:cNvCxnSpPr/>
      </xdr:nvCxnSpPr>
      <xdr:spPr>
        <a:xfrm flipV="1">
          <a:off x="16510000" y="2255157"/>
          <a:ext cx="0" cy="1426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52813</xdr:rowOff>
    </xdr:from>
    <xdr:ext cx="762000" cy="259045"/>
    <xdr:sp macro="" textlink="">
      <xdr:nvSpPr>
        <xdr:cNvPr id="125" name="物件費最小値テキスト"/>
        <xdr:cNvSpPr txBox="1"/>
      </xdr:nvSpPr>
      <xdr:spPr>
        <a:xfrm>
          <a:off x="16598900" y="365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80736</xdr:rowOff>
    </xdr:from>
    <xdr:to>
      <xdr:col>82</xdr:col>
      <xdr:colOff>196850</xdr:colOff>
      <xdr:row>21</xdr:row>
      <xdr:rowOff>80736</xdr:rowOff>
    </xdr:to>
    <xdr:cxnSp macro="">
      <xdr:nvCxnSpPr>
        <xdr:cNvPr id="126" name="直線コネクタ 125"/>
        <xdr:cNvCxnSpPr/>
      </xdr:nvCxnSpPr>
      <xdr:spPr>
        <a:xfrm>
          <a:off x="16421100" y="368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112684</xdr:rowOff>
    </xdr:from>
    <xdr:ext cx="762000" cy="259045"/>
    <xdr:sp macro="" textlink="">
      <xdr:nvSpPr>
        <xdr:cNvPr id="127" name="物件費最大値テキスト"/>
        <xdr:cNvSpPr txBox="1"/>
      </xdr:nvSpPr>
      <xdr:spPr>
        <a:xfrm>
          <a:off x="16598900" y="199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26307</xdr:rowOff>
    </xdr:from>
    <xdr:to>
      <xdr:col>82</xdr:col>
      <xdr:colOff>196850</xdr:colOff>
      <xdr:row>13</xdr:row>
      <xdr:rowOff>26307</xdr:rowOff>
    </xdr:to>
    <xdr:cxnSp macro="">
      <xdr:nvCxnSpPr>
        <xdr:cNvPr id="128" name="直線コネクタ 127"/>
        <xdr:cNvCxnSpPr/>
      </xdr:nvCxnSpPr>
      <xdr:spPr>
        <a:xfrm>
          <a:off x="16421100" y="2255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26307</xdr:rowOff>
    </xdr:from>
    <xdr:to>
      <xdr:col>82</xdr:col>
      <xdr:colOff>107950</xdr:colOff>
      <xdr:row>13</xdr:row>
      <xdr:rowOff>124279</xdr:rowOff>
    </xdr:to>
    <xdr:cxnSp macro="">
      <xdr:nvCxnSpPr>
        <xdr:cNvPr id="129" name="直線コネクタ 128"/>
        <xdr:cNvCxnSpPr/>
      </xdr:nvCxnSpPr>
      <xdr:spPr>
        <a:xfrm flipV="1">
          <a:off x="15671800" y="2255157"/>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10177</xdr:rowOff>
    </xdr:from>
    <xdr:ext cx="762000" cy="259045"/>
    <xdr:sp macro="" textlink="">
      <xdr:nvSpPr>
        <xdr:cNvPr id="130" name="物件費平均値テキスト"/>
        <xdr:cNvSpPr txBox="1"/>
      </xdr:nvSpPr>
      <xdr:spPr>
        <a:xfrm>
          <a:off x="16598900" y="2753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38100</xdr:rowOff>
    </xdr:from>
    <xdr:to>
      <xdr:col>82</xdr:col>
      <xdr:colOff>158750</xdr:colOff>
      <xdr:row>16</xdr:row>
      <xdr:rowOff>139700</xdr:rowOff>
    </xdr:to>
    <xdr:sp macro="" textlink="">
      <xdr:nvSpPr>
        <xdr:cNvPr id="131" name="フローチャート: 判断 130"/>
        <xdr:cNvSpPr/>
      </xdr:nvSpPr>
      <xdr:spPr>
        <a:xfrm>
          <a:off x="164592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80736</xdr:rowOff>
    </xdr:from>
    <xdr:to>
      <xdr:col>78</xdr:col>
      <xdr:colOff>69850</xdr:colOff>
      <xdr:row>13</xdr:row>
      <xdr:rowOff>124279</xdr:rowOff>
    </xdr:to>
    <xdr:cxnSp macro="">
      <xdr:nvCxnSpPr>
        <xdr:cNvPr id="132" name="直線コネクタ 131"/>
        <xdr:cNvCxnSpPr/>
      </xdr:nvCxnSpPr>
      <xdr:spPr>
        <a:xfrm>
          <a:off x="14782800" y="2309586"/>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70757</xdr:rowOff>
    </xdr:from>
    <xdr:to>
      <xdr:col>78</xdr:col>
      <xdr:colOff>120650</xdr:colOff>
      <xdr:row>17</xdr:row>
      <xdr:rowOff>907</xdr:rowOff>
    </xdr:to>
    <xdr:sp macro="" textlink="">
      <xdr:nvSpPr>
        <xdr:cNvPr id="133" name="フローチャート: 判断 132"/>
        <xdr:cNvSpPr/>
      </xdr:nvSpPr>
      <xdr:spPr>
        <a:xfrm>
          <a:off x="15621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157134</xdr:rowOff>
    </xdr:from>
    <xdr:ext cx="736600" cy="259045"/>
    <xdr:sp macro="" textlink="">
      <xdr:nvSpPr>
        <xdr:cNvPr id="134" name="テキスト ボックス 133"/>
        <xdr:cNvSpPr txBox="1"/>
      </xdr:nvSpPr>
      <xdr:spPr>
        <a:xfrm>
          <a:off x="15290800" y="290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80736</xdr:rowOff>
    </xdr:from>
    <xdr:to>
      <xdr:col>73</xdr:col>
      <xdr:colOff>180975</xdr:colOff>
      <xdr:row>13</xdr:row>
      <xdr:rowOff>102507</xdr:rowOff>
    </xdr:to>
    <xdr:cxnSp macro="">
      <xdr:nvCxnSpPr>
        <xdr:cNvPr id="135" name="直線コネクタ 134"/>
        <xdr:cNvCxnSpPr/>
      </xdr:nvCxnSpPr>
      <xdr:spPr>
        <a:xfrm flipV="1">
          <a:off x="13893800" y="2309586"/>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51707</xdr:rowOff>
    </xdr:from>
    <xdr:to>
      <xdr:col>74</xdr:col>
      <xdr:colOff>31750</xdr:colOff>
      <xdr:row>17</xdr:row>
      <xdr:rowOff>153307</xdr:rowOff>
    </xdr:to>
    <xdr:sp macro="" textlink="">
      <xdr:nvSpPr>
        <xdr:cNvPr id="136" name="フローチャート: 判断 135"/>
        <xdr:cNvSpPr/>
      </xdr:nvSpPr>
      <xdr:spPr>
        <a:xfrm>
          <a:off x="147320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138084</xdr:rowOff>
    </xdr:from>
    <xdr:ext cx="762000" cy="259045"/>
    <xdr:sp macro="" textlink="">
      <xdr:nvSpPr>
        <xdr:cNvPr id="137" name="テキスト ボックス 136"/>
        <xdr:cNvSpPr txBox="1"/>
      </xdr:nvSpPr>
      <xdr:spPr>
        <a:xfrm>
          <a:off x="14401800" y="305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102507</xdr:rowOff>
    </xdr:from>
    <xdr:to>
      <xdr:col>69</xdr:col>
      <xdr:colOff>92075</xdr:colOff>
      <xdr:row>13</xdr:row>
      <xdr:rowOff>167821</xdr:rowOff>
    </xdr:to>
    <xdr:cxnSp macro="">
      <xdr:nvCxnSpPr>
        <xdr:cNvPr id="138" name="直線コネクタ 137"/>
        <xdr:cNvCxnSpPr/>
      </xdr:nvCxnSpPr>
      <xdr:spPr>
        <a:xfrm flipV="1">
          <a:off x="13004800" y="233135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8164</xdr:rowOff>
    </xdr:from>
    <xdr:to>
      <xdr:col>69</xdr:col>
      <xdr:colOff>142875</xdr:colOff>
      <xdr:row>17</xdr:row>
      <xdr:rowOff>109764</xdr:rowOff>
    </xdr:to>
    <xdr:sp macro="" textlink="">
      <xdr:nvSpPr>
        <xdr:cNvPr id="139" name="フローチャート: 判断 138"/>
        <xdr:cNvSpPr/>
      </xdr:nvSpPr>
      <xdr:spPr>
        <a:xfrm>
          <a:off x="13843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94541</xdr:rowOff>
    </xdr:from>
    <xdr:ext cx="762000" cy="259045"/>
    <xdr:sp macro="" textlink="">
      <xdr:nvSpPr>
        <xdr:cNvPr id="140" name="テキスト ボックス 139"/>
        <xdr:cNvSpPr txBox="1"/>
      </xdr:nvSpPr>
      <xdr:spPr>
        <a:xfrm>
          <a:off x="13512800" y="300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8164</xdr:rowOff>
    </xdr:from>
    <xdr:to>
      <xdr:col>65</xdr:col>
      <xdr:colOff>53975</xdr:colOff>
      <xdr:row>17</xdr:row>
      <xdr:rowOff>109764</xdr:rowOff>
    </xdr:to>
    <xdr:sp macro="" textlink="">
      <xdr:nvSpPr>
        <xdr:cNvPr id="141" name="フローチャート: 判断 140"/>
        <xdr:cNvSpPr/>
      </xdr:nvSpPr>
      <xdr:spPr>
        <a:xfrm>
          <a:off x="12954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94541</xdr:rowOff>
    </xdr:from>
    <xdr:ext cx="762000" cy="259045"/>
    <xdr:sp macro="" textlink="">
      <xdr:nvSpPr>
        <xdr:cNvPr id="142" name="テキスト ボックス 141"/>
        <xdr:cNvSpPr txBox="1"/>
      </xdr:nvSpPr>
      <xdr:spPr>
        <a:xfrm>
          <a:off x="12623800" y="300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12</xdr:row>
      <xdr:rowOff>146957</xdr:rowOff>
    </xdr:from>
    <xdr:to>
      <xdr:col>82</xdr:col>
      <xdr:colOff>158750</xdr:colOff>
      <xdr:row>13</xdr:row>
      <xdr:rowOff>77107</xdr:rowOff>
    </xdr:to>
    <xdr:sp macro="" textlink="">
      <xdr:nvSpPr>
        <xdr:cNvPr id="148" name="楕円 147"/>
        <xdr:cNvSpPr/>
      </xdr:nvSpPr>
      <xdr:spPr>
        <a:xfrm>
          <a:off x="16459200" y="220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55534</xdr:rowOff>
    </xdr:from>
    <xdr:ext cx="762000" cy="259045"/>
    <xdr:sp macro="" textlink="">
      <xdr:nvSpPr>
        <xdr:cNvPr id="149" name="物件費該当値テキスト"/>
        <xdr:cNvSpPr txBox="1"/>
      </xdr:nvSpPr>
      <xdr:spPr>
        <a:xfrm>
          <a:off x="16598900" y="21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73479</xdr:rowOff>
    </xdr:from>
    <xdr:to>
      <xdr:col>78</xdr:col>
      <xdr:colOff>120650</xdr:colOff>
      <xdr:row>14</xdr:row>
      <xdr:rowOff>3629</xdr:rowOff>
    </xdr:to>
    <xdr:sp macro="" textlink="">
      <xdr:nvSpPr>
        <xdr:cNvPr id="150" name="楕円 149"/>
        <xdr:cNvSpPr/>
      </xdr:nvSpPr>
      <xdr:spPr>
        <a:xfrm>
          <a:off x="15621000" y="23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13806</xdr:rowOff>
    </xdr:from>
    <xdr:ext cx="736600" cy="259045"/>
    <xdr:sp macro="" textlink="">
      <xdr:nvSpPr>
        <xdr:cNvPr id="151" name="テキスト ボックス 150"/>
        <xdr:cNvSpPr txBox="1"/>
      </xdr:nvSpPr>
      <xdr:spPr>
        <a:xfrm>
          <a:off x="15290800" y="20712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29936</xdr:rowOff>
    </xdr:from>
    <xdr:to>
      <xdr:col>74</xdr:col>
      <xdr:colOff>31750</xdr:colOff>
      <xdr:row>13</xdr:row>
      <xdr:rowOff>131536</xdr:rowOff>
    </xdr:to>
    <xdr:sp macro="" textlink="">
      <xdr:nvSpPr>
        <xdr:cNvPr id="152" name="楕円 151"/>
        <xdr:cNvSpPr/>
      </xdr:nvSpPr>
      <xdr:spPr>
        <a:xfrm>
          <a:off x="14732000" y="225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141713</xdr:rowOff>
    </xdr:from>
    <xdr:ext cx="762000" cy="259045"/>
    <xdr:sp macro="" textlink="">
      <xdr:nvSpPr>
        <xdr:cNvPr id="153" name="テキスト ボックス 152"/>
        <xdr:cNvSpPr txBox="1"/>
      </xdr:nvSpPr>
      <xdr:spPr>
        <a:xfrm>
          <a:off x="14401800" y="202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51707</xdr:rowOff>
    </xdr:from>
    <xdr:to>
      <xdr:col>69</xdr:col>
      <xdr:colOff>142875</xdr:colOff>
      <xdr:row>13</xdr:row>
      <xdr:rowOff>153307</xdr:rowOff>
    </xdr:to>
    <xdr:sp macro="" textlink="">
      <xdr:nvSpPr>
        <xdr:cNvPr id="154" name="楕円 153"/>
        <xdr:cNvSpPr/>
      </xdr:nvSpPr>
      <xdr:spPr>
        <a:xfrm>
          <a:off x="13843000" y="228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163484</xdr:rowOff>
    </xdr:from>
    <xdr:ext cx="762000" cy="259045"/>
    <xdr:sp macro="" textlink="">
      <xdr:nvSpPr>
        <xdr:cNvPr id="155" name="テキスト ボックス 154"/>
        <xdr:cNvSpPr txBox="1"/>
      </xdr:nvSpPr>
      <xdr:spPr>
        <a:xfrm>
          <a:off x="13512800" y="204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117021</xdr:rowOff>
    </xdr:from>
    <xdr:to>
      <xdr:col>65</xdr:col>
      <xdr:colOff>53975</xdr:colOff>
      <xdr:row>14</xdr:row>
      <xdr:rowOff>47171</xdr:rowOff>
    </xdr:to>
    <xdr:sp macro="" textlink="">
      <xdr:nvSpPr>
        <xdr:cNvPr id="156" name="楕円 155"/>
        <xdr:cNvSpPr/>
      </xdr:nvSpPr>
      <xdr:spPr>
        <a:xfrm>
          <a:off x="12954000" y="234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57348</xdr:rowOff>
    </xdr:from>
    <xdr:ext cx="762000" cy="259045"/>
    <xdr:sp macro="" textlink="">
      <xdr:nvSpPr>
        <xdr:cNvPr id="157" name="テキスト ボックス 156"/>
        <xdr:cNvSpPr txBox="1"/>
      </xdr:nvSpPr>
      <xdr:spPr>
        <a:xfrm>
          <a:off x="12623800" y="2114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扶助費に係る経常収支比率については、ひとり親等福祉費やすこやか子育て医療費助成事業等において、経常経費充当一般財源が減となったことにより、前年度から</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ポイント減少した。</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63500</xdr:rowOff>
    </xdr:to>
    <xdr:cxnSp macro="">
      <xdr:nvCxnSpPr>
        <xdr:cNvPr id="185" name="直線コネクタ 184"/>
        <xdr:cNvCxnSpPr/>
      </xdr:nvCxnSpPr>
      <xdr:spPr>
        <a:xfrm flipV="1">
          <a:off x="4826000" y="91567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35577</xdr:rowOff>
    </xdr:from>
    <xdr:ext cx="762000" cy="259045"/>
    <xdr:sp macro="" textlink="">
      <xdr:nvSpPr>
        <xdr:cNvPr id="186" name="扶助費最小値テキスト"/>
        <xdr:cNvSpPr txBox="1"/>
      </xdr:nvSpPr>
      <xdr:spPr>
        <a:xfrm>
          <a:off x="4914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63500</xdr:rowOff>
    </xdr:from>
    <xdr:to>
      <xdr:col>24</xdr:col>
      <xdr:colOff>114300</xdr:colOff>
      <xdr:row>62</xdr:row>
      <xdr:rowOff>63500</xdr:rowOff>
    </xdr:to>
    <xdr:cxnSp macro="">
      <xdr:nvCxnSpPr>
        <xdr:cNvPr id="187" name="直線コネクタ 186"/>
        <xdr:cNvCxnSpPr/>
      </xdr:nvCxnSpPr>
      <xdr:spPr>
        <a:xfrm>
          <a:off x="4737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8"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9" name="直線コネクタ 188"/>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127000</xdr:rowOff>
    </xdr:from>
    <xdr:to>
      <xdr:col>24</xdr:col>
      <xdr:colOff>25400</xdr:colOff>
      <xdr:row>57</xdr:row>
      <xdr:rowOff>120650</xdr:rowOff>
    </xdr:to>
    <xdr:cxnSp macro="">
      <xdr:nvCxnSpPr>
        <xdr:cNvPr id="190" name="直線コネクタ 189"/>
        <xdr:cNvCxnSpPr/>
      </xdr:nvCxnSpPr>
      <xdr:spPr>
        <a:xfrm flipV="1">
          <a:off x="3987800" y="9728200"/>
          <a:ext cx="8382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162577</xdr:rowOff>
    </xdr:from>
    <xdr:ext cx="762000" cy="259045"/>
    <xdr:sp macro="" textlink="">
      <xdr:nvSpPr>
        <xdr:cNvPr id="191" name="扶助費平均値テキスト"/>
        <xdr:cNvSpPr txBox="1"/>
      </xdr:nvSpPr>
      <xdr:spPr>
        <a:xfrm>
          <a:off x="4914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2" name="フローチャート: 判断 191"/>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69850</xdr:rowOff>
    </xdr:from>
    <xdr:to>
      <xdr:col>19</xdr:col>
      <xdr:colOff>187325</xdr:colOff>
      <xdr:row>57</xdr:row>
      <xdr:rowOff>120650</xdr:rowOff>
    </xdr:to>
    <xdr:cxnSp macro="">
      <xdr:nvCxnSpPr>
        <xdr:cNvPr id="193" name="直線コネクタ 192"/>
        <xdr:cNvCxnSpPr/>
      </xdr:nvCxnSpPr>
      <xdr:spPr>
        <a:xfrm>
          <a:off x="3098800" y="98425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120650</xdr:rowOff>
    </xdr:from>
    <xdr:to>
      <xdr:col>20</xdr:col>
      <xdr:colOff>38100</xdr:colOff>
      <xdr:row>58</xdr:row>
      <xdr:rowOff>50800</xdr:rowOff>
    </xdr:to>
    <xdr:sp macro="" textlink="">
      <xdr:nvSpPr>
        <xdr:cNvPr id="194" name="フローチャート: 判断 193"/>
        <xdr:cNvSpPr/>
      </xdr:nvSpPr>
      <xdr:spPr>
        <a:xfrm>
          <a:off x="3937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35577</xdr:rowOff>
    </xdr:from>
    <xdr:ext cx="736600" cy="259045"/>
    <xdr:sp macro="" textlink="">
      <xdr:nvSpPr>
        <xdr:cNvPr id="195" name="テキスト ボックス 194"/>
        <xdr:cNvSpPr txBox="1"/>
      </xdr:nvSpPr>
      <xdr:spPr>
        <a:xfrm>
          <a:off x="3606800" y="997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57150</xdr:rowOff>
    </xdr:from>
    <xdr:to>
      <xdr:col>15</xdr:col>
      <xdr:colOff>98425</xdr:colOff>
      <xdr:row>57</xdr:row>
      <xdr:rowOff>69850</xdr:rowOff>
    </xdr:to>
    <xdr:cxnSp macro="">
      <xdr:nvCxnSpPr>
        <xdr:cNvPr id="196" name="直線コネクタ 195"/>
        <xdr:cNvCxnSpPr/>
      </xdr:nvCxnSpPr>
      <xdr:spPr>
        <a:xfrm>
          <a:off x="2209800" y="9829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12700</xdr:rowOff>
    </xdr:from>
    <xdr:to>
      <xdr:col>15</xdr:col>
      <xdr:colOff>149225</xdr:colOff>
      <xdr:row>56</xdr:row>
      <xdr:rowOff>114300</xdr:rowOff>
    </xdr:to>
    <xdr:sp macro="" textlink="">
      <xdr:nvSpPr>
        <xdr:cNvPr id="197" name="フローチャート: 判断 196"/>
        <xdr:cNvSpPr/>
      </xdr:nvSpPr>
      <xdr:spPr>
        <a:xfrm>
          <a:off x="3048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124477</xdr:rowOff>
    </xdr:from>
    <xdr:ext cx="762000" cy="259045"/>
    <xdr:sp macro="" textlink="">
      <xdr:nvSpPr>
        <xdr:cNvPr id="198" name="テキスト ボックス 197"/>
        <xdr:cNvSpPr txBox="1"/>
      </xdr:nvSpPr>
      <xdr:spPr>
        <a:xfrm>
          <a:off x="2717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165100</xdr:rowOff>
    </xdr:from>
    <xdr:to>
      <xdr:col>11</xdr:col>
      <xdr:colOff>9525</xdr:colOff>
      <xdr:row>57</xdr:row>
      <xdr:rowOff>57150</xdr:rowOff>
    </xdr:to>
    <xdr:cxnSp macro="">
      <xdr:nvCxnSpPr>
        <xdr:cNvPr id="199" name="直線コネクタ 198"/>
        <xdr:cNvCxnSpPr/>
      </xdr:nvCxnSpPr>
      <xdr:spPr>
        <a:xfrm>
          <a:off x="1320800" y="97663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38100</xdr:rowOff>
    </xdr:from>
    <xdr:to>
      <xdr:col>11</xdr:col>
      <xdr:colOff>60325</xdr:colOff>
      <xdr:row>56</xdr:row>
      <xdr:rowOff>139700</xdr:rowOff>
    </xdr:to>
    <xdr:sp macro="" textlink="">
      <xdr:nvSpPr>
        <xdr:cNvPr id="200" name="フローチャート: 判断 199"/>
        <xdr:cNvSpPr/>
      </xdr:nvSpPr>
      <xdr:spPr>
        <a:xfrm>
          <a:off x="2159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149877</xdr:rowOff>
    </xdr:from>
    <xdr:ext cx="762000" cy="259045"/>
    <xdr:sp macro="" textlink="">
      <xdr:nvSpPr>
        <xdr:cNvPr id="201" name="テキスト ボックス 200"/>
        <xdr:cNvSpPr txBox="1"/>
      </xdr:nvSpPr>
      <xdr:spPr>
        <a:xfrm>
          <a:off x="1828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0</xdr:rowOff>
    </xdr:from>
    <xdr:to>
      <xdr:col>6</xdr:col>
      <xdr:colOff>171450</xdr:colOff>
      <xdr:row>56</xdr:row>
      <xdr:rowOff>101600</xdr:rowOff>
    </xdr:to>
    <xdr:sp macro="" textlink="">
      <xdr:nvSpPr>
        <xdr:cNvPr id="202" name="フローチャート: 判断 201"/>
        <xdr:cNvSpPr/>
      </xdr:nvSpPr>
      <xdr:spPr>
        <a:xfrm>
          <a:off x="1270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111777</xdr:rowOff>
    </xdr:from>
    <xdr:ext cx="762000" cy="259045"/>
    <xdr:sp macro="" textlink="">
      <xdr:nvSpPr>
        <xdr:cNvPr id="203" name="テキスト ボックス 202"/>
        <xdr:cNvSpPr txBox="1"/>
      </xdr:nvSpPr>
      <xdr:spPr>
        <a:xfrm>
          <a:off x="939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209" name="楕円 208"/>
        <xdr:cNvSpPr/>
      </xdr:nvSpPr>
      <xdr:spPr>
        <a:xfrm>
          <a:off x="4775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92727</xdr:rowOff>
    </xdr:from>
    <xdr:ext cx="762000" cy="259045"/>
    <xdr:sp macro="" textlink="">
      <xdr:nvSpPr>
        <xdr:cNvPr id="210" name="扶助費該当値テキスト"/>
        <xdr:cNvSpPr txBox="1"/>
      </xdr:nvSpPr>
      <xdr:spPr>
        <a:xfrm>
          <a:off x="49149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69850</xdr:rowOff>
    </xdr:from>
    <xdr:to>
      <xdr:col>20</xdr:col>
      <xdr:colOff>38100</xdr:colOff>
      <xdr:row>58</xdr:row>
      <xdr:rowOff>0</xdr:rowOff>
    </xdr:to>
    <xdr:sp macro="" textlink="">
      <xdr:nvSpPr>
        <xdr:cNvPr id="211" name="楕円 210"/>
        <xdr:cNvSpPr/>
      </xdr:nvSpPr>
      <xdr:spPr>
        <a:xfrm>
          <a:off x="39370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10177</xdr:rowOff>
    </xdr:from>
    <xdr:ext cx="736600" cy="259045"/>
    <xdr:sp macro="" textlink="">
      <xdr:nvSpPr>
        <xdr:cNvPr id="212" name="テキスト ボックス 211"/>
        <xdr:cNvSpPr txBox="1"/>
      </xdr:nvSpPr>
      <xdr:spPr>
        <a:xfrm>
          <a:off x="3606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19050</xdr:rowOff>
    </xdr:from>
    <xdr:to>
      <xdr:col>15</xdr:col>
      <xdr:colOff>149225</xdr:colOff>
      <xdr:row>57</xdr:row>
      <xdr:rowOff>120650</xdr:rowOff>
    </xdr:to>
    <xdr:sp macro="" textlink="">
      <xdr:nvSpPr>
        <xdr:cNvPr id="213" name="楕円 212"/>
        <xdr:cNvSpPr/>
      </xdr:nvSpPr>
      <xdr:spPr>
        <a:xfrm>
          <a:off x="3048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105427</xdr:rowOff>
    </xdr:from>
    <xdr:ext cx="762000" cy="259045"/>
    <xdr:sp macro="" textlink="">
      <xdr:nvSpPr>
        <xdr:cNvPr id="214" name="テキスト ボックス 213"/>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6350</xdr:rowOff>
    </xdr:from>
    <xdr:to>
      <xdr:col>11</xdr:col>
      <xdr:colOff>60325</xdr:colOff>
      <xdr:row>57</xdr:row>
      <xdr:rowOff>107950</xdr:rowOff>
    </xdr:to>
    <xdr:sp macro="" textlink="">
      <xdr:nvSpPr>
        <xdr:cNvPr id="215" name="楕円 214"/>
        <xdr:cNvSpPr/>
      </xdr:nvSpPr>
      <xdr:spPr>
        <a:xfrm>
          <a:off x="21590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92727</xdr:rowOff>
    </xdr:from>
    <xdr:ext cx="762000" cy="259045"/>
    <xdr:sp macro="" textlink="">
      <xdr:nvSpPr>
        <xdr:cNvPr id="216" name="テキスト ボックス 215"/>
        <xdr:cNvSpPr txBox="1"/>
      </xdr:nvSpPr>
      <xdr:spPr>
        <a:xfrm>
          <a:off x="1828800" y="986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114300</xdr:rowOff>
    </xdr:from>
    <xdr:to>
      <xdr:col>6</xdr:col>
      <xdr:colOff>171450</xdr:colOff>
      <xdr:row>57</xdr:row>
      <xdr:rowOff>44450</xdr:rowOff>
    </xdr:to>
    <xdr:sp macro="" textlink="">
      <xdr:nvSpPr>
        <xdr:cNvPr id="217" name="楕円 216"/>
        <xdr:cNvSpPr/>
      </xdr:nvSpPr>
      <xdr:spPr>
        <a:xfrm>
          <a:off x="1270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29227</xdr:rowOff>
    </xdr:from>
    <xdr:ext cx="762000" cy="259045"/>
    <xdr:sp macro="" textlink="">
      <xdr:nvSpPr>
        <xdr:cNvPr id="218" name="テキスト ボックス 217"/>
        <xdr:cNvSpPr txBox="1"/>
      </xdr:nvSpPr>
      <xdr:spPr>
        <a:xfrm>
          <a:off x="939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その他に係る経常収支比率については、国民健康保険事業特別会計等への繰出金が減となったことなどに伴い、前年度から</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ポイント減少した。</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62</xdr:row>
      <xdr:rowOff>0</xdr:rowOff>
    </xdr:to>
    <xdr:cxnSp macro="">
      <xdr:nvCxnSpPr>
        <xdr:cNvPr id="246" name="直線コネクタ 245"/>
        <xdr:cNvCxnSpPr/>
      </xdr:nvCxnSpPr>
      <xdr:spPr>
        <a:xfrm flipV="1">
          <a:off x="16510000" y="91567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143527</xdr:rowOff>
    </xdr:from>
    <xdr:ext cx="762000" cy="259045"/>
    <xdr:sp macro="" textlink="">
      <xdr:nvSpPr>
        <xdr:cNvPr id="247" name="その他最小値テキスト"/>
        <xdr:cNvSpPr txBox="1"/>
      </xdr:nvSpPr>
      <xdr:spPr>
        <a:xfrm>
          <a:off x="16598900" y="1060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0</xdr:rowOff>
    </xdr:from>
    <xdr:to>
      <xdr:col>82</xdr:col>
      <xdr:colOff>196850</xdr:colOff>
      <xdr:row>62</xdr:row>
      <xdr:rowOff>0</xdr:rowOff>
    </xdr:to>
    <xdr:cxnSp macro="">
      <xdr:nvCxnSpPr>
        <xdr:cNvPr id="248" name="直線コネクタ 247"/>
        <xdr:cNvCxnSpPr/>
      </xdr:nvCxnSpPr>
      <xdr:spPr>
        <a:xfrm>
          <a:off x="16421100" y="10629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49"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50" name="直線コネクタ 249"/>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12700</xdr:rowOff>
    </xdr:from>
    <xdr:to>
      <xdr:col>82</xdr:col>
      <xdr:colOff>107950</xdr:colOff>
      <xdr:row>56</xdr:row>
      <xdr:rowOff>63500</xdr:rowOff>
    </xdr:to>
    <xdr:cxnSp macro="">
      <xdr:nvCxnSpPr>
        <xdr:cNvPr id="251" name="直線コネクタ 250"/>
        <xdr:cNvCxnSpPr/>
      </xdr:nvCxnSpPr>
      <xdr:spPr>
        <a:xfrm flipV="1">
          <a:off x="15671800" y="96139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168927</xdr:rowOff>
    </xdr:from>
    <xdr:ext cx="762000" cy="259045"/>
    <xdr:sp macro="" textlink="">
      <xdr:nvSpPr>
        <xdr:cNvPr id="252" name="その他平均値テキスト"/>
        <xdr:cNvSpPr txBox="1"/>
      </xdr:nvSpPr>
      <xdr:spPr>
        <a:xfrm>
          <a:off x="16598900" y="994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25400</xdr:rowOff>
    </xdr:from>
    <xdr:to>
      <xdr:col>82</xdr:col>
      <xdr:colOff>158750</xdr:colOff>
      <xdr:row>58</xdr:row>
      <xdr:rowOff>127000</xdr:rowOff>
    </xdr:to>
    <xdr:sp macro="" textlink="">
      <xdr:nvSpPr>
        <xdr:cNvPr id="253" name="フローチャート: 判断 252"/>
        <xdr:cNvSpPr/>
      </xdr:nvSpPr>
      <xdr:spPr>
        <a:xfrm>
          <a:off x="164592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38100</xdr:rowOff>
    </xdr:from>
    <xdr:to>
      <xdr:col>78</xdr:col>
      <xdr:colOff>69850</xdr:colOff>
      <xdr:row>56</xdr:row>
      <xdr:rowOff>63500</xdr:rowOff>
    </xdr:to>
    <xdr:cxnSp macro="">
      <xdr:nvCxnSpPr>
        <xdr:cNvPr id="254" name="直線コネクタ 253"/>
        <xdr:cNvCxnSpPr/>
      </xdr:nvCxnSpPr>
      <xdr:spPr>
        <a:xfrm>
          <a:off x="14782800" y="9639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25400</xdr:rowOff>
    </xdr:from>
    <xdr:to>
      <xdr:col>78</xdr:col>
      <xdr:colOff>120650</xdr:colOff>
      <xdr:row>58</xdr:row>
      <xdr:rowOff>127000</xdr:rowOff>
    </xdr:to>
    <xdr:sp macro="" textlink="">
      <xdr:nvSpPr>
        <xdr:cNvPr id="255" name="フローチャート: 判断 254"/>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111777</xdr:rowOff>
    </xdr:from>
    <xdr:ext cx="736600" cy="259045"/>
    <xdr:sp macro="" textlink="">
      <xdr:nvSpPr>
        <xdr:cNvPr id="256" name="テキスト ボックス 255"/>
        <xdr:cNvSpPr txBox="1"/>
      </xdr:nvSpPr>
      <xdr:spPr>
        <a:xfrm>
          <a:off x="15290800" y="1005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38100</xdr:rowOff>
    </xdr:from>
    <xdr:to>
      <xdr:col>73</xdr:col>
      <xdr:colOff>180975</xdr:colOff>
      <xdr:row>56</xdr:row>
      <xdr:rowOff>38100</xdr:rowOff>
    </xdr:to>
    <xdr:cxnSp macro="">
      <xdr:nvCxnSpPr>
        <xdr:cNvPr id="257" name="直線コネクタ 256"/>
        <xdr:cNvCxnSpPr/>
      </xdr:nvCxnSpPr>
      <xdr:spPr>
        <a:xfrm>
          <a:off x="13893800" y="9639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38100</xdr:rowOff>
    </xdr:from>
    <xdr:to>
      <xdr:col>74</xdr:col>
      <xdr:colOff>31750</xdr:colOff>
      <xdr:row>58</xdr:row>
      <xdr:rowOff>139700</xdr:rowOff>
    </xdr:to>
    <xdr:sp macro="" textlink="">
      <xdr:nvSpPr>
        <xdr:cNvPr id="258" name="フローチャート: 判断 257"/>
        <xdr:cNvSpPr/>
      </xdr:nvSpPr>
      <xdr:spPr>
        <a:xfrm>
          <a:off x="14732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124477</xdr:rowOff>
    </xdr:from>
    <xdr:ext cx="762000" cy="259045"/>
    <xdr:sp macro="" textlink="">
      <xdr:nvSpPr>
        <xdr:cNvPr id="259" name="テキスト ボックス 258"/>
        <xdr:cNvSpPr txBox="1"/>
      </xdr:nvSpPr>
      <xdr:spPr>
        <a:xfrm>
          <a:off x="14401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38100</xdr:rowOff>
    </xdr:from>
    <xdr:to>
      <xdr:col>69</xdr:col>
      <xdr:colOff>92075</xdr:colOff>
      <xdr:row>56</xdr:row>
      <xdr:rowOff>50800</xdr:rowOff>
    </xdr:to>
    <xdr:cxnSp macro="">
      <xdr:nvCxnSpPr>
        <xdr:cNvPr id="260" name="直線コネクタ 259"/>
        <xdr:cNvCxnSpPr/>
      </xdr:nvCxnSpPr>
      <xdr:spPr>
        <a:xfrm flipV="1">
          <a:off x="13004800" y="9639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25400</xdr:rowOff>
    </xdr:from>
    <xdr:to>
      <xdr:col>69</xdr:col>
      <xdr:colOff>142875</xdr:colOff>
      <xdr:row>58</xdr:row>
      <xdr:rowOff>127000</xdr:rowOff>
    </xdr:to>
    <xdr:sp macro="" textlink="">
      <xdr:nvSpPr>
        <xdr:cNvPr id="261" name="フローチャート: 判断 260"/>
        <xdr:cNvSpPr/>
      </xdr:nvSpPr>
      <xdr:spPr>
        <a:xfrm>
          <a:off x="13843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111777</xdr:rowOff>
    </xdr:from>
    <xdr:ext cx="762000" cy="259045"/>
    <xdr:sp macro="" textlink="">
      <xdr:nvSpPr>
        <xdr:cNvPr id="262" name="テキスト ボックス 261"/>
        <xdr:cNvSpPr txBox="1"/>
      </xdr:nvSpPr>
      <xdr:spPr>
        <a:xfrm>
          <a:off x="13512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25400</xdr:rowOff>
    </xdr:from>
    <xdr:to>
      <xdr:col>65</xdr:col>
      <xdr:colOff>53975</xdr:colOff>
      <xdr:row>58</xdr:row>
      <xdr:rowOff>127000</xdr:rowOff>
    </xdr:to>
    <xdr:sp macro="" textlink="">
      <xdr:nvSpPr>
        <xdr:cNvPr id="263" name="フローチャート: 判断 262"/>
        <xdr:cNvSpPr/>
      </xdr:nvSpPr>
      <xdr:spPr>
        <a:xfrm>
          <a:off x="12954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111777</xdr:rowOff>
    </xdr:from>
    <xdr:ext cx="762000" cy="259045"/>
    <xdr:sp macro="" textlink="">
      <xdr:nvSpPr>
        <xdr:cNvPr id="264" name="テキスト ボックス 263"/>
        <xdr:cNvSpPr txBox="1"/>
      </xdr:nvSpPr>
      <xdr:spPr>
        <a:xfrm>
          <a:off x="12623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133350</xdr:rowOff>
    </xdr:from>
    <xdr:to>
      <xdr:col>82</xdr:col>
      <xdr:colOff>158750</xdr:colOff>
      <xdr:row>56</xdr:row>
      <xdr:rowOff>63500</xdr:rowOff>
    </xdr:to>
    <xdr:sp macro="" textlink="">
      <xdr:nvSpPr>
        <xdr:cNvPr id="270" name="楕円 269"/>
        <xdr:cNvSpPr/>
      </xdr:nvSpPr>
      <xdr:spPr>
        <a:xfrm>
          <a:off x="16459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149877</xdr:rowOff>
    </xdr:from>
    <xdr:ext cx="762000" cy="259045"/>
    <xdr:sp macro="" textlink="">
      <xdr:nvSpPr>
        <xdr:cNvPr id="271" name="その他該当値テキスト"/>
        <xdr:cNvSpPr txBox="1"/>
      </xdr:nvSpPr>
      <xdr:spPr>
        <a:xfrm>
          <a:off x="16598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12700</xdr:rowOff>
    </xdr:from>
    <xdr:to>
      <xdr:col>78</xdr:col>
      <xdr:colOff>120650</xdr:colOff>
      <xdr:row>56</xdr:row>
      <xdr:rowOff>114300</xdr:rowOff>
    </xdr:to>
    <xdr:sp macro="" textlink="">
      <xdr:nvSpPr>
        <xdr:cNvPr id="272" name="楕円 271"/>
        <xdr:cNvSpPr/>
      </xdr:nvSpPr>
      <xdr:spPr>
        <a:xfrm>
          <a:off x="156210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124477</xdr:rowOff>
    </xdr:from>
    <xdr:ext cx="736600" cy="259045"/>
    <xdr:sp macro="" textlink="">
      <xdr:nvSpPr>
        <xdr:cNvPr id="273" name="テキスト ボックス 272"/>
        <xdr:cNvSpPr txBox="1"/>
      </xdr:nvSpPr>
      <xdr:spPr>
        <a:xfrm>
          <a:off x="15290800" y="938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158750</xdr:rowOff>
    </xdr:from>
    <xdr:to>
      <xdr:col>74</xdr:col>
      <xdr:colOff>31750</xdr:colOff>
      <xdr:row>56</xdr:row>
      <xdr:rowOff>88900</xdr:rowOff>
    </xdr:to>
    <xdr:sp macro="" textlink="">
      <xdr:nvSpPr>
        <xdr:cNvPr id="274" name="楕円 273"/>
        <xdr:cNvSpPr/>
      </xdr:nvSpPr>
      <xdr:spPr>
        <a:xfrm>
          <a:off x="147320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99077</xdr:rowOff>
    </xdr:from>
    <xdr:ext cx="762000" cy="259045"/>
    <xdr:sp macro="" textlink="">
      <xdr:nvSpPr>
        <xdr:cNvPr id="275" name="テキスト ボックス 274"/>
        <xdr:cNvSpPr txBox="1"/>
      </xdr:nvSpPr>
      <xdr:spPr>
        <a:xfrm>
          <a:off x="14401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158750</xdr:rowOff>
    </xdr:from>
    <xdr:to>
      <xdr:col>69</xdr:col>
      <xdr:colOff>142875</xdr:colOff>
      <xdr:row>56</xdr:row>
      <xdr:rowOff>88900</xdr:rowOff>
    </xdr:to>
    <xdr:sp macro="" textlink="">
      <xdr:nvSpPr>
        <xdr:cNvPr id="276" name="楕円 275"/>
        <xdr:cNvSpPr/>
      </xdr:nvSpPr>
      <xdr:spPr>
        <a:xfrm>
          <a:off x="138430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99077</xdr:rowOff>
    </xdr:from>
    <xdr:ext cx="762000" cy="259045"/>
    <xdr:sp macro="" textlink="">
      <xdr:nvSpPr>
        <xdr:cNvPr id="277" name="テキスト ボックス 276"/>
        <xdr:cNvSpPr txBox="1"/>
      </xdr:nvSpPr>
      <xdr:spPr>
        <a:xfrm>
          <a:off x="13512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0</xdr:rowOff>
    </xdr:from>
    <xdr:to>
      <xdr:col>65</xdr:col>
      <xdr:colOff>53975</xdr:colOff>
      <xdr:row>56</xdr:row>
      <xdr:rowOff>101600</xdr:rowOff>
    </xdr:to>
    <xdr:sp macro="" textlink="">
      <xdr:nvSpPr>
        <xdr:cNvPr id="278" name="楕円 277"/>
        <xdr:cNvSpPr/>
      </xdr:nvSpPr>
      <xdr:spPr>
        <a:xfrm>
          <a:off x="12954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111777</xdr:rowOff>
    </xdr:from>
    <xdr:ext cx="762000" cy="259045"/>
    <xdr:sp macro="" textlink="">
      <xdr:nvSpPr>
        <xdr:cNvPr id="279" name="テキスト ボックス 278"/>
        <xdr:cNvSpPr txBox="1"/>
      </xdr:nvSpPr>
      <xdr:spPr>
        <a:xfrm>
          <a:off x="12623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補助費等に係る経常収支比率については、甲府・峡東地域ごみ処理施設事務組合への運営管理等負担金の増や、病院事業会計への繰出金の増などに伴う経常経費一般財源の増により、前年度から</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ポイント上昇した。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81280</xdr:rowOff>
    </xdr:from>
    <xdr:to>
      <xdr:col>82</xdr:col>
      <xdr:colOff>107950</xdr:colOff>
      <xdr:row>40</xdr:row>
      <xdr:rowOff>104140</xdr:rowOff>
    </xdr:to>
    <xdr:cxnSp macro="">
      <xdr:nvCxnSpPr>
        <xdr:cNvPr id="307" name="直線コネクタ 306"/>
        <xdr:cNvCxnSpPr/>
      </xdr:nvCxnSpPr>
      <xdr:spPr>
        <a:xfrm flipV="1">
          <a:off x="16510000" y="556768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308"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309" name="直線コネクタ 308"/>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167657</xdr:rowOff>
    </xdr:from>
    <xdr:ext cx="762000" cy="259045"/>
    <xdr:sp macro="" textlink="">
      <xdr:nvSpPr>
        <xdr:cNvPr id="310" name="補助費等最大値テキスト"/>
        <xdr:cNvSpPr txBox="1"/>
      </xdr:nvSpPr>
      <xdr:spPr>
        <a:xfrm>
          <a:off x="16598900" y="531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81280</xdr:rowOff>
    </xdr:from>
    <xdr:to>
      <xdr:col>82</xdr:col>
      <xdr:colOff>196850</xdr:colOff>
      <xdr:row>32</xdr:row>
      <xdr:rowOff>81280</xdr:rowOff>
    </xdr:to>
    <xdr:cxnSp macro="">
      <xdr:nvCxnSpPr>
        <xdr:cNvPr id="311" name="直線コネクタ 310"/>
        <xdr:cNvCxnSpPr/>
      </xdr:nvCxnSpPr>
      <xdr:spPr>
        <a:xfrm>
          <a:off x="16421100" y="556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40</xdr:row>
      <xdr:rowOff>66040</xdr:rowOff>
    </xdr:from>
    <xdr:to>
      <xdr:col>82</xdr:col>
      <xdr:colOff>107950</xdr:colOff>
      <xdr:row>40</xdr:row>
      <xdr:rowOff>104140</xdr:rowOff>
    </xdr:to>
    <xdr:cxnSp macro="">
      <xdr:nvCxnSpPr>
        <xdr:cNvPr id="312" name="直線コネクタ 311"/>
        <xdr:cNvCxnSpPr/>
      </xdr:nvCxnSpPr>
      <xdr:spPr>
        <a:xfrm>
          <a:off x="15671800" y="69240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69867</xdr:rowOff>
    </xdr:from>
    <xdr:ext cx="762000" cy="259045"/>
    <xdr:sp macro="" textlink="">
      <xdr:nvSpPr>
        <xdr:cNvPr id="313" name="補助費等平均値テキスト"/>
        <xdr:cNvSpPr txBox="1"/>
      </xdr:nvSpPr>
      <xdr:spPr>
        <a:xfrm>
          <a:off x="16598900" y="5727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53340</xdr:rowOff>
    </xdr:from>
    <xdr:to>
      <xdr:col>82</xdr:col>
      <xdr:colOff>158750</xdr:colOff>
      <xdr:row>34</xdr:row>
      <xdr:rowOff>154940</xdr:rowOff>
    </xdr:to>
    <xdr:sp macro="" textlink="">
      <xdr:nvSpPr>
        <xdr:cNvPr id="314" name="フローチャート: 判断 313"/>
        <xdr:cNvSpPr/>
      </xdr:nvSpPr>
      <xdr:spPr>
        <a:xfrm>
          <a:off x="164592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40</xdr:row>
      <xdr:rowOff>5080</xdr:rowOff>
    </xdr:from>
    <xdr:to>
      <xdr:col>78</xdr:col>
      <xdr:colOff>69850</xdr:colOff>
      <xdr:row>40</xdr:row>
      <xdr:rowOff>66040</xdr:rowOff>
    </xdr:to>
    <xdr:cxnSp macro="">
      <xdr:nvCxnSpPr>
        <xdr:cNvPr id="315" name="直線コネクタ 314"/>
        <xdr:cNvCxnSpPr/>
      </xdr:nvCxnSpPr>
      <xdr:spPr>
        <a:xfrm>
          <a:off x="14782800" y="68630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53340</xdr:rowOff>
    </xdr:from>
    <xdr:to>
      <xdr:col>78</xdr:col>
      <xdr:colOff>120650</xdr:colOff>
      <xdr:row>34</xdr:row>
      <xdr:rowOff>154940</xdr:rowOff>
    </xdr:to>
    <xdr:sp macro="" textlink="">
      <xdr:nvSpPr>
        <xdr:cNvPr id="316" name="フローチャート: 判断 315"/>
        <xdr:cNvSpPr/>
      </xdr:nvSpPr>
      <xdr:spPr>
        <a:xfrm>
          <a:off x="156210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165117</xdr:rowOff>
    </xdr:from>
    <xdr:ext cx="736600" cy="259045"/>
    <xdr:sp macro="" textlink="">
      <xdr:nvSpPr>
        <xdr:cNvPr id="317" name="テキスト ボックス 316"/>
        <xdr:cNvSpPr txBox="1"/>
      </xdr:nvSpPr>
      <xdr:spPr>
        <a:xfrm>
          <a:off x="15290800" y="565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40</xdr:row>
      <xdr:rowOff>5080</xdr:rowOff>
    </xdr:from>
    <xdr:to>
      <xdr:col>73</xdr:col>
      <xdr:colOff>180975</xdr:colOff>
      <xdr:row>40</xdr:row>
      <xdr:rowOff>12700</xdr:rowOff>
    </xdr:to>
    <xdr:cxnSp macro="">
      <xdr:nvCxnSpPr>
        <xdr:cNvPr id="318" name="直線コネクタ 317"/>
        <xdr:cNvCxnSpPr/>
      </xdr:nvCxnSpPr>
      <xdr:spPr>
        <a:xfrm flipV="1">
          <a:off x="13893800" y="68630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137160</xdr:rowOff>
    </xdr:from>
    <xdr:to>
      <xdr:col>74</xdr:col>
      <xdr:colOff>31750</xdr:colOff>
      <xdr:row>35</xdr:row>
      <xdr:rowOff>67310</xdr:rowOff>
    </xdr:to>
    <xdr:sp macro="" textlink="">
      <xdr:nvSpPr>
        <xdr:cNvPr id="319" name="フローチャート: 判断 318"/>
        <xdr:cNvSpPr/>
      </xdr:nvSpPr>
      <xdr:spPr>
        <a:xfrm>
          <a:off x="14732000" y="596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77487</xdr:rowOff>
    </xdr:from>
    <xdr:ext cx="762000" cy="259045"/>
    <xdr:sp macro="" textlink="">
      <xdr:nvSpPr>
        <xdr:cNvPr id="320" name="テキスト ボックス 319"/>
        <xdr:cNvSpPr txBox="1"/>
      </xdr:nvSpPr>
      <xdr:spPr>
        <a:xfrm>
          <a:off x="14401800" y="573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40</xdr:row>
      <xdr:rowOff>12700</xdr:rowOff>
    </xdr:from>
    <xdr:to>
      <xdr:col>69</xdr:col>
      <xdr:colOff>92075</xdr:colOff>
      <xdr:row>40</xdr:row>
      <xdr:rowOff>12700</xdr:rowOff>
    </xdr:to>
    <xdr:cxnSp macro="">
      <xdr:nvCxnSpPr>
        <xdr:cNvPr id="321" name="直線コネクタ 320"/>
        <xdr:cNvCxnSpPr/>
      </xdr:nvCxnSpPr>
      <xdr:spPr>
        <a:xfrm>
          <a:off x="13004800" y="6870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129540</xdr:rowOff>
    </xdr:from>
    <xdr:to>
      <xdr:col>69</xdr:col>
      <xdr:colOff>142875</xdr:colOff>
      <xdr:row>35</xdr:row>
      <xdr:rowOff>59690</xdr:rowOff>
    </xdr:to>
    <xdr:sp macro="" textlink="">
      <xdr:nvSpPr>
        <xdr:cNvPr id="322" name="フローチャート: 判断 321"/>
        <xdr:cNvSpPr/>
      </xdr:nvSpPr>
      <xdr:spPr>
        <a:xfrm>
          <a:off x="13843000" y="595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69867</xdr:rowOff>
    </xdr:from>
    <xdr:ext cx="762000" cy="259045"/>
    <xdr:sp macro="" textlink="">
      <xdr:nvSpPr>
        <xdr:cNvPr id="323" name="テキスト ボックス 322"/>
        <xdr:cNvSpPr txBox="1"/>
      </xdr:nvSpPr>
      <xdr:spPr>
        <a:xfrm>
          <a:off x="13512800" y="572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121920</xdr:rowOff>
    </xdr:from>
    <xdr:to>
      <xdr:col>65</xdr:col>
      <xdr:colOff>53975</xdr:colOff>
      <xdr:row>35</xdr:row>
      <xdr:rowOff>52070</xdr:rowOff>
    </xdr:to>
    <xdr:sp macro="" textlink="">
      <xdr:nvSpPr>
        <xdr:cNvPr id="324" name="フローチャート: 判断 323"/>
        <xdr:cNvSpPr/>
      </xdr:nvSpPr>
      <xdr:spPr>
        <a:xfrm>
          <a:off x="12954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62247</xdr:rowOff>
    </xdr:from>
    <xdr:ext cx="762000" cy="259045"/>
    <xdr:sp macro="" textlink="">
      <xdr:nvSpPr>
        <xdr:cNvPr id="325" name="テキスト ボックス 324"/>
        <xdr:cNvSpPr txBox="1"/>
      </xdr:nvSpPr>
      <xdr:spPr>
        <a:xfrm>
          <a:off x="12623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40</xdr:row>
      <xdr:rowOff>53340</xdr:rowOff>
    </xdr:from>
    <xdr:to>
      <xdr:col>82</xdr:col>
      <xdr:colOff>158750</xdr:colOff>
      <xdr:row>40</xdr:row>
      <xdr:rowOff>154940</xdr:rowOff>
    </xdr:to>
    <xdr:sp macro="" textlink="">
      <xdr:nvSpPr>
        <xdr:cNvPr id="331" name="楕円 330"/>
        <xdr:cNvSpPr/>
      </xdr:nvSpPr>
      <xdr:spPr>
        <a:xfrm>
          <a:off x="16459200" y="691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133367</xdr:rowOff>
    </xdr:from>
    <xdr:ext cx="762000" cy="259045"/>
    <xdr:sp macro="" textlink="">
      <xdr:nvSpPr>
        <xdr:cNvPr id="332" name="補助費等該当値テキスト"/>
        <xdr:cNvSpPr txBox="1"/>
      </xdr:nvSpPr>
      <xdr:spPr>
        <a:xfrm>
          <a:off x="16598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40</xdr:row>
      <xdr:rowOff>15240</xdr:rowOff>
    </xdr:from>
    <xdr:to>
      <xdr:col>78</xdr:col>
      <xdr:colOff>120650</xdr:colOff>
      <xdr:row>40</xdr:row>
      <xdr:rowOff>116840</xdr:rowOff>
    </xdr:to>
    <xdr:sp macro="" textlink="">
      <xdr:nvSpPr>
        <xdr:cNvPr id="333" name="楕円 332"/>
        <xdr:cNvSpPr/>
      </xdr:nvSpPr>
      <xdr:spPr>
        <a:xfrm>
          <a:off x="15621000" y="687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101617</xdr:rowOff>
    </xdr:from>
    <xdr:ext cx="736600" cy="259045"/>
    <xdr:sp macro="" textlink="">
      <xdr:nvSpPr>
        <xdr:cNvPr id="334" name="テキスト ボックス 333"/>
        <xdr:cNvSpPr txBox="1"/>
      </xdr:nvSpPr>
      <xdr:spPr>
        <a:xfrm>
          <a:off x="15290800" y="695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125730</xdr:rowOff>
    </xdr:from>
    <xdr:to>
      <xdr:col>74</xdr:col>
      <xdr:colOff>31750</xdr:colOff>
      <xdr:row>40</xdr:row>
      <xdr:rowOff>55880</xdr:rowOff>
    </xdr:to>
    <xdr:sp macro="" textlink="">
      <xdr:nvSpPr>
        <xdr:cNvPr id="335" name="楕円 334"/>
        <xdr:cNvSpPr/>
      </xdr:nvSpPr>
      <xdr:spPr>
        <a:xfrm>
          <a:off x="14732000" y="681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40657</xdr:rowOff>
    </xdr:from>
    <xdr:ext cx="762000" cy="259045"/>
    <xdr:sp macro="" textlink="">
      <xdr:nvSpPr>
        <xdr:cNvPr id="336" name="テキスト ボックス 335"/>
        <xdr:cNvSpPr txBox="1"/>
      </xdr:nvSpPr>
      <xdr:spPr>
        <a:xfrm>
          <a:off x="14401800" y="689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133350</xdr:rowOff>
    </xdr:from>
    <xdr:to>
      <xdr:col>69</xdr:col>
      <xdr:colOff>142875</xdr:colOff>
      <xdr:row>40</xdr:row>
      <xdr:rowOff>63500</xdr:rowOff>
    </xdr:to>
    <xdr:sp macro="" textlink="">
      <xdr:nvSpPr>
        <xdr:cNvPr id="337" name="楕円 336"/>
        <xdr:cNvSpPr/>
      </xdr:nvSpPr>
      <xdr:spPr>
        <a:xfrm>
          <a:off x="13843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48277</xdr:rowOff>
    </xdr:from>
    <xdr:ext cx="762000" cy="259045"/>
    <xdr:sp macro="" textlink="">
      <xdr:nvSpPr>
        <xdr:cNvPr id="338" name="テキスト ボックス 337"/>
        <xdr:cNvSpPr txBox="1"/>
      </xdr:nvSpPr>
      <xdr:spPr>
        <a:xfrm>
          <a:off x="135128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133350</xdr:rowOff>
    </xdr:from>
    <xdr:to>
      <xdr:col>65</xdr:col>
      <xdr:colOff>53975</xdr:colOff>
      <xdr:row>40</xdr:row>
      <xdr:rowOff>63500</xdr:rowOff>
    </xdr:to>
    <xdr:sp macro="" textlink="">
      <xdr:nvSpPr>
        <xdr:cNvPr id="339" name="楕円 338"/>
        <xdr:cNvSpPr/>
      </xdr:nvSpPr>
      <xdr:spPr>
        <a:xfrm>
          <a:off x="12954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48277</xdr:rowOff>
    </xdr:from>
    <xdr:ext cx="762000" cy="259045"/>
    <xdr:sp macro="" textlink="">
      <xdr:nvSpPr>
        <xdr:cNvPr id="340" name="テキスト ボックス 339"/>
        <xdr:cNvSpPr txBox="1"/>
      </xdr:nvSpPr>
      <xdr:spPr>
        <a:xfrm>
          <a:off x="126238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公債費に係る経常収支比率については、臨時財政対策債、学校教育施設等整備事業債の元金償還開始に伴う経常経費充当一般財源の増により、前年度から</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ポイント上昇した。</a:t>
          </a: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81</xdr:row>
      <xdr:rowOff>1270</xdr:rowOff>
    </xdr:to>
    <xdr:cxnSp macro="">
      <xdr:nvCxnSpPr>
        <xdr:cNvPr id="368" name="直線コネクタ 367"/>
        <xdr:cNvCxnSpPr/>
      </xdr:nvCxnSpPr>
      <xdr:spPr>
        <a:xfrm flipV="1">
          <a:off x="4826000" y="126085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69" name="公債費最小値テキスト"/>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70" name="直線コネクタ 369"/>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71" name="公債費最大値テキスト"/>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72" name="直線コネクタ 371"/>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153670</xdr:rowOff>
    </xdr:from>
    <xdr:to>
      <xdr:col>24</xdr:col>
      <xdr:colOff>25400</xdr:colOff>
      <xdr:row>78</xdr:row>
      <xdr:rowOff>20320</xdr:rowOff>
    </xdr:to>
    <xdr:cxnSp macro="">
      <xdr:nvCxnSpPr>
        <xdr:cNvPr id="373" name="直線コネクタ 372"/>
        <xdr:cNvCxnSpPr/>
      </xdr:nvCxnSpPr>
      <xdr:spPr>
        <a:xfrm>
          <a:off x="3987800" y="133553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88916</xdr:rowOff>
    </xdr:from>
    <xdr:ext cx="762000" cy="259045"/>
    <xdr:sp macro="" textlink="">
      <xdr:nvSpPr>
        <xdr:cNvPr id="374" name="公債費平均値テキスト"/>
        <xdr:cNvSpPr txBox="1"/>
      </xdr:nvSpPr>
      <xdr:spPr>
        <a:xfrm>
          <a:off x="4914900" y="131191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72389</xdr:rowOff>
    </xdr:from>
    <xdr:to>
      <xdr:col>24</xdr:col>
      <xdr:colOff>76200</xdr:colOff>
      <xdr:row>78</xdr:row>
      <xdr:rowOff>2539</xdr:rowOff>
    </xdr:to>
    <xdr:sp macro="" textlink="">
      <xdr:nvSpPr>
        <xdr:cNvPr id="375" name="フローチャート: 判断 374"/>
        <xdr:cNvSpPr/>
      </xdr:nvSpPr>
      <xdr:spPr>
        <a:xfrm>
          <a:off x="47752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123189</xdr:rowOff>
    </xdr:from>
    <xdr:to>
      <xdr:col>19</xdr:col>
      <xdr:colOff>187325</xdr:colOff>
      <xdr:row>77</xdr:row>
      <xdr:rowOff>153670</xdr:rowOff>
    </xdr:to>
    <xdr:cxnSp macro="">
      <xdr:nvCxnSpPr>
        <xdr:cNvPr id="376" name="直線コネクタ 375"/>
        <xdr:cNvCxnSpPr/>
      </xdr:nvCxnSpPr>
      <xdr:spPr>
        <a:xfrm>
          <a:off x="3098800" y="133248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95250</xdr:rowOff>
    </xdr:from>
    <xdr:to>
      <xdr:col>20</xdr:col>
      <xdr:colOff>38100</xdr:colOff>
      <xdr:row>78</xdr:row>
      <xdr:rowOff>25400</xdr:rowOff>
    </xdr:to>
    <xdr:sp macro="" textlink="">
      <xdr:nvSpPr>
        <xdr:cNvPr id="377" name="フローチャート: 判断 376"/>
        <xdr:cNvSpPr/>
      </xdr:nvSpPr>
      <xdr:spPr>
        <a:xfrm>
          <a:off x="3937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35577</xdr:rowOff>
    </xdr:from>
    <xdr:ext cx="736600" cy="259045"/>
    <xdr:sp macro="" textlink="">
      <xdr:nvSpPr>
        <xdr:cNvPr id="378" name="テキスト ボックス 377"/>
        <xdr:cNvSpPr txBox="1"/>
      </xdr:nvSpPr>
      <xdr:spPr>
        <a:xfrm>
          <a:off x="3606800" y="1306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123189</xdr:rowOff>
    </xdr:from>
    <xdr:to>
      <xdr:col>15</xdr:col>
      <xdr:colOff>98425</xdr:colOff>
      <xdr:row>77</xdr:row>
      <xdr:rowOff>153670</xdr:rowOff>
    </xdr:to>
    <xdr:cxnSp macro="">
      <xdr:nvCxnSpPr>
        <xdr:cNvPr id="379" name="直線コネクタ 378"/>
        <xdr:cNvCxnSpPr/>
      </xdr:nvCxnSpPr>
      <xdr:spPr>
        <a:xfrm flipV="1">
          <a:off x="2209800" y="133248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106680</xdr:rowOff>
    </xdr:from>
    <xdr:to>
      <xdr:col>15</xdr:col>
      <xdr:colOff>149225</xdr:colOff>
      <xdr:row>77</xdr:row>
      <xdr:rowOff>36830</xdr:rowOff>
    </xdr:to>
    <xdr:sp macro="" textlink="">
      <xdr:nvSpPr>
        <xdr:cNvPr id="380" name="フローチャート: 判断 379"/>
        <xdr:cNvSpPr/>
      </xdr:nvSpPr>
      <xdr:spPr>
        <a:xfrm>
          <a:off x="3048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47007</xdr:rowOff>
    </xdr:from>
    <xdr:ext cx="762000" cy="259045"/>
    <xdr:sp macro="" textlink="">
      <xdr:nvSpPr>
        <xdr:cNvPr id="381" name="テキスト ボックス 380"/>
        <xdr:cNvSpPr txBox="1"/>
      </xdr:nvSpPr>
      <xdr:spPr>
        <a:xfrm>
          <a:off x="2717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153670</xdr:rowOff>
    </xdr:from>
    <xdr:to>
      <xdr:col>11</xdr:col>
      <xdr:colOff>9525</xdr:colOff>
      <xdr:row>77</xdr:row>
      <xdr:rowOff>153670</xdr:rowOff>
    </xdr:to>
    <xdr:cxnSp macro="">
      <xdr:nvCxnSpPr>
        <xdr:cNvPr id="382" name="直線コネクタ 381"/>
        <xdr:cNvCxnSpPr/>
      </xdr:nvCxnSpPr>
      <xdr:spPr>
        <a:xfrm>
          <a:off x="1320800" y="13355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167639</xdr:rowOff>
    </xdr:from>
    <xdr:to>
      <xdr:col>11</xdr:col>
      <xdr:colOff>60325</xdr:colOff>
      <xdr:row>77</xdr:row>
      <xdr:rowOff>97789</xdr:rowOff>
    </xdr:to>
    <xdr:sp macro="" textlink="">
      <xdr:nvSpPr>
        <xdr:cNvPr id="383" name="フローチャート: 判断 382"/>
        <xdr:cNvSpPr/>
      </xdr:nvSpPr>
      <xdr:spPr>
        <a:xfrm>
          <a:off x="2159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107966</xdr:rowOff>
    </xdr:from>
    <xdr:ext cx="762000" cy="259045"/>
    <xdr:sp macro="" textlink="">
      <xdr:nvSpPr>
        <xdr:cNvPr id="384" name="テキスト ボックス 383"/>
        <xdr:cNvSpPr txBox="1"/>
      </xdr:nvSpPr>
      <xdr:spPr>
        <a:xfrm>
          <a:off x="1828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34289</xdr:rowOff>
    </xdr:from>
    <xdr:to>
      <xdr:col>6</xdr:col>
      <xdr:colOff>171450</xdr:colOff>
      <xdr:row>77</xdr:row>
      <xdr:rowOff>135889</xdr:rowOff>
    </xdr:to>
    <xdr:sp macro="" textlink="">
      <xdr:nvSpPr>
        <xdr:cNvPr id="385" name="フローチャート: 判断 384"/>
        <xdr:cNvSpPr/>
      </xdr:nvSpPr>
      <xdr:spPr>
        <a:xfrm>
          <a:off x="1270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146066</xdr:rowOff>
    </xdr:from>
    <xdr:ext cx="762000" cy="259045"/>
    <xdr:sp macro="" textlink="">
      <xdr:nvSpPr>
        <xdr:cNvPr id="386" name="テキスト ボックス 385"/>
        <xdr:cNvSpPr txBox="1"/>
      </xdr:nvSpPr>
      <xdr:spPr>
        <a:xfrm>
          <a:off x="939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140970</xdr:rowOff>
    </xdr:from>
    <xdr:to>
      <xdr:col>24</xdr:col>
      <xdr:colOff>76200</xdr:colOff>
      <xdr:row>78</xdr:row>
      <xdr:rowOff>71120</xdr:rowOff>
    </xdr:to>
    <xdr:sp macro="" textlink="">
      <xdr:nvSpPr>
        <xdr:cNvPr id="392" name="楕円 391"/>
        <xdr:cNvSpPr/>
      </xdr:nvSpPr>
      <xdr:spPr>
        <a:xfrm>
          <a:off x="47752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113047</xdr:rowOff>
    </xdr:from>
    <xdr:ext cx="762000" cy="259045"/>
    <xdr:sp macro="" textlink="">
      <xdr:nvSpPr>
        <xdr:cNvPr id="393" name="公債費該当値テキスト"/>
        <xdr:cNvSpPr txBox="1"/>
      </xdr:nvSpPr>
      <xdr:spPr>
        <a:xfrm>
          <a:off x="49149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102870</xdr:rowOff>
    </xdr:from>
    <xdr:to>
      <xdr:col>20</xdr:col>
      <xdr:colOff>38100</xdr:colOff>
      <xdr:row>78</xdr:row>
      <xdr:rowOff>33020</xdr:rowOff>
    </xdr:to>
    <xdr:sp macro="" textlink="">
      <xdr:nvSpPr>
        <xdr:cNvPr id="394" name="楕円 393"/>
        <xdr:cNvSpPr/>
      </xdr:nvSpPr>
      <xdr:spPr>
        <a:xfrm>
          <a:off x="3937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17797</xdr:rowOff>
    </xdr:from>
    <xdr:ext cx="736600" cy="259045"/>
    <xdr:sp macro="" textlink="">
      <xdr:nvSpPr>
        <xdr:cNvPr id="395" name="テキスト ボックス 394"/>
        <xdr:cNvSpPr txBox="1"/>
      </xdr:nvSpPr>
      <xdr:spPr>
        <a:xfrm>
          <a:off x="3606800" y="1339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72389</xdr:rowOff>
    </xdr:from>
    <xdr:to>
      <xdr:col>15</xdr:col>
      <xdr:colOff>149225</xdr:colOff>
      <xdr:row>78</xdr:row>
      <xdr:rowOff>2539</xdr:rowOff>
    </xdr:to>
    <xdr:sp macro="" textlink="">
      <xdr:nvSpPr>
        <xdr:cNvPr id="396" name="楕円 395"/>
        <xdr:cNvSpPr/>
      </xdr:nvSpPr>
      <xdr:spPr>
        <a:xfrm>
          <a:off x="3048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158766</xdr:rowOff>
    </xdr:from>
    <xdr:ext cx="762000" cy="259045"/>
    <xdr:sp macro="" textlink="">
      <xdr:nvSpPr>
        <xdr:cNvPr id="397" name="テキスト ボックス 396"/>
        <xdr:cNvSpPr txBox="1"/>
      </xdr:nvSpPr>
      <xdr:spPr>
        <a:xfrm>
          <a:off x="2717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102870</xdr:rowOff>
    </xdr:from>
    <xdr:to>
      <xdr:col>11</xdr:col>
      <xdr:colOff>60325</xdr:colOff>
      <xdr:row>78</xdr:row>
      <xdr:rowOff>33020</xdr:rowOff>
    </xdr:to>
    <xdr:sp macro="" textlink="">
      <xdr:nvSpPr>
        <xdr:cNvPr id="398" name="楕円 397"/>
        <xdr:cNvSpPr/>
      </xdr:nvSpPr>
      <xdr:spPr>
        <a:xfrm>
          <a:off x="2159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17797</xdr:rowOff>
    </xdr:from>
    <xdr:ext cx="762000" cy="259045"/>
    <xdr:sp macro="" textlink="">
      <xdr:nvSpPr>
        <xdr:cNvPr id="399" name="テキスト ボックス 398"/>
        <xdr:cNvSpPr txBox="1"/>
      </xdr:nvSpPr>
      <xdr:spPr>
        <a:xfrm>
          <a:off x="1828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102870</xdr:rowOff>
    </xdr:from>
    <xdr:to>
      <xdr:col>6</xdr:col>
      <xdr:colOff>171450</xdr:colOff>
      <xdr:row>78</xdr:row>
      <xdr:rowOff>33020</xdr:rowOff>
    </xdr:to>
    <xdr:sp macro="" textlink="">
      <xdr:nvSpPr>
        <xdr:cNvPr id="400" name="楕円 399"/>
        <xdr:cNvSpPr/>
      </xdr:nvSpPr>
      <xdr:spPr>
        <a:xfrm>
          <a:off x="1270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17797</xdr:rowOff>
    </xdr:from>
    <xdr:ext cx="762000" cy="259045"/>
    <xdr:sp macro="" textlink="">
      <xdr:nvSpPr>
        <xdr:cNvPr id="401" name="テキスト ボックス 400"/>
        <xdr:cNvSpPr txBox="1"/>
      </xdr:nvSpPr>
      <xdr:spPr>
        <a:xfrm>
          <a:off x="939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公債費以外の経常収支比率については、補助費等において、甲府・峡東地域ごみ処理施設事務組合への運営管理等負担金の増により上昇したが、扶助費や物件費等での減少が大きく影響したため、前年度から</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ポイント減少した。</a:t>
          </a:r>
        </a:p>
      </xdr:txBody>
    </xdr:sp>
    <xdr:clientData/>
  </xdr:twoCellAnchor>
  <xdr:oneCellAnchor>
    <xdr:from>
      <xdr:col>62</xdr:col>
      <xdr:colOff>6350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6" name="直線コネクタ 41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7" name="テキスト ボックス 41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8" name="直線コネクタ 41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9" name="テキスト ボックス 41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0" name="直線コネクタ 41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1" name="テキスト ボックス 42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2" name="直線コネクタ 42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3" name="テキスト ボックス 42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4" name="直線コネクタ 42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5" name="テキスト ボックス 42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16510</xdr:rowOff>
    </xdr:from>
    <xdr:to>
      <xdr:col>82</xdr:col>
      <xdr:colOff>107950</xdr:colOff>
      <xdr:row>80</xdr:row>
      <xdr:rowOff>157480</xdr:rowOff>
    </xdr:to>
    <xdr:cxnSp macro="">
      <xdr:nvCxnSpPr>
        <xdr:cNvPr id="429" name="直線コネクタ 428"/>
        <xdr:cNvCxnSpPr/>
      </xdr:nvCxnSpPr>
      <xdr:spPr>
        <a:xfrm flipV="1">
          <a:off x="16510000" y="1253236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129557</xdr:rowOff>
    </xdr:from>
    <xdr:ext cx="762000" cy="259045"/>
    <xdr:sp macro="" textlink="">
      <xdr:nvSpPr>
        <xdr:cNvPr id="430" name="公債費以外最小値テキスト"/>
        <xdr:cNvSpPr txBox="1"/>
      </xdr:nvSpPr>
      <xdr:spPr>
        <a:xfrm>
          <a:off x="16598900" y="13845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157480</xdr:rowOff>
    </xdr:from>
    <xdr:to>
      <xdr:col>82</xdr:col>
      <xdr:colOff>196850</xdr:colOff>
      <xdr:row>80</xdr:row>
      <xdr:rowOff>157480</xdr:rowOff>
    </xdr:to>
    <xdr:cxnSp macro="">
      <xdr:nvCxnSpPr>
        <xdr:cNvPr id="431" name="直線コネクタ 430"/>
        <xdr:cNvCxnSpPr/>
      </xdr:nvCxnSpPr>
      <xdr:spPr>
        <a:xfrm>
          <a:off x="16421100" y="1387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102887</xdr:rowOff>
    </xdr:from>
    <xdr:ext cx="762000" cy="259045"/>
    <xdr:sp macro="" textlink="">
      <xdr:nvSpPr>
        <xdr:cNvPr id="432" name="公債費以外最大値テキスト"/>
        <xdr:cNvSpPr txBox="1"/>
      </xdr:nvSpPr>
      <xdr:spPr>
        <a:xfrm>
          <a:off x="16598900" y="1227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16510</xdr:rowOff>
    </xdr:from>
    <xdr:to>
      <xdr:col>82</xdr:col>
      <xdr:colOff>196850</xdr:colOff>
      <xdr:row>73</xdr:row>
      <xdr:rowOff>16510</xdr:rowOff>
    </xdr:to>
    <xdr:cxnSp macro="">
      <xdr:nvCxnSpPr>
        <xdr:cNvPr id="433" name="直線コネクタ 432"/>
        <xdr:cNvCxnSpPr/>
      </xdr:nvCxnSpPr>
      <xdr:spPr>
        <a:xfrm>
          <a:off x="16421100" y="12532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8889</xdr:rowOff>
    </xdr:from>
    <xdr:to>
      <xdr:col>82</xdr:col>
      <xdr:colOff>107950</xdr:colOff>
      <xdr:row>78</xdr:row>
      <xdr:rowOff>20320</xdr:rowOff>
    </xdr:to>
    <xdr:cxnSp macro="">
      <xdr:nvCxnSpPr>
        <xdr:cNvPr id="434" name="直線コネクタ 433"/>
        <xdr:cNvCxnSpPr/>
      </xdr:nvCxnSpPr>
      <xdr:spPr>
        <a:xfrm flipV="1">
          <a:off x="15671800" y="13210539"/>
          <a:ext cx="838200" cy="18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149877</xdr:rowOff>
    </xdr:from>
    <xdr:ext cx="762000" cy="259045"/>
    <xdr:sp macro="" textlink="">
      <xdr:nvSpPr>
        <xdr:cNvPr id="435" name="公債費以外平均値テキスト"/>
        <xdr:cNvSpPr txBox="1"/>
      </xdr:nvSpPr>
      <xdr:spPr>
        <a:xfrm>
          <a:off x="16598900" y="12837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133350</xdr:rowOff>
    </xdr:from>
    <xdr:to>
      <xdr:col>82</xdr:col>
      <xdr:colOff>158750</xdr:colOff>
      <xdr:row>76</xdr:row>
      <xdr:rowOff>63500</xdr:rowOff>
    </xdr:to>
    <xdr:sp macro="" textlink="">
      <xdr:nvSpPr>
        <xdr:cNvPr id="436" name="フローチャート: 判断 435"/>
        <xdr:cNvSpPr/>
      </xdr:nvSpPr>
      <xdr:spPr>
        <a:xfrm>
          <a:off x="164592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100330</xdr:rowOff>
    </xdr:from>
    <xdr:to>
      <xdr:col>78</xdr:col>
      <xdr:colOff>69850</xdr:colOff>
      <xdr:row>78</xdr:row>
      <xdr:rowOff>20320</xdr:rowOff>
    </xdr:to>
    <xdr:cxnSp macro="">
      <xdr:nvCxnSpPr>
        <xdr:cNvPr id="437" name="直線コネクタ 436"/>
        <xdr:cNvCxnSpPr/>
      </xdr:nvCxnSpPr>
      <xdr:spPr>
        <a:xfrm>
          <a:off x="14782800" y="133019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118110</xdr:rowOff>
    </xdr:from>
    <xdr:to>
      <xdr:col>78</xdr:col>
      <xdr:colOff>120650</xdr:colOff>
      <xdr:row>76</xdr:row>
      <xdr:rowOff>48261</xdr:rowOff>
    </xdr:to>
    <xdr:sp macro="" textlink="">
      <xdr:nvSpPr>
        <xdr:cNvPr id="438" name="フローチャート: 判断 437"/>
        <xdr:cNvSpPr/>
      </xdr:nvSpPr>
      <xdr:spPr>
        <a:xfrm>
          <a:off x="15621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58437</xdr:rowOff>
    </xdr:from>
    <xdr:ext cx="736600" cy="259045"/>
    <xdr:sp macro="" textlink="">
      <xdr:nvSpPr>
        <xdr:cNvPr id="439" name="テキスト ボックス 438"/>
        <xdr:cNvSpPr txBox="1"/>
      </xdr:nvSpPr>
      <xdr:spPr>
        <a:xfrm>
          <a:off x="15290800" y="1274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100330</xdr:rowOff>
    </xdr:from>
    <xdr:to>
      <xdr:col>73</xdr:col>
      <xdr:colOff>180975</xdr:colOff>
      <xdr:row>77</xdr:row>
      <xdr:rowOff>123189</xdr:rowOff>
    </xdr:to>
    <xdr:cxnSp macro="">
      <xdr:nvCxnSpPr>
        <xdr:cNvPr id="440" name="直線コネクタ 439"/>
        <xdr:cNvCxnSpPr/>
      </xdr:nvCxnSpPr>
      <xdr:spPr>
        <a:xfrm flipV="1">
          <a:off x="13893800" y="133019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45720</xdr:rowOff>
    </xdr:from>
    <xdr:to>
      <xdr:col>74</xdr:col>
      <xdr:colOff>31750</xdr:colOff>
      <xdr:row>76</xdr:row>
      <xdr:rowOff>147320</xdr:rowOff>
    </xdr:to>
    <xdr:sp macro="" textlink="">
      <xdr:nvSpPr>
        <xdr:cNvPr id="441" name="フローチャート: 判断 440"/>
        <xdr:cNvSpPr/>
      </xdr:nvSpPr>
      <xdr:spPr>
        <a:xfrm>
          <a:off x="14732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157497</xdr:rowOff>
    </xdr:from>
    <xdr:ext cx="762000" cy="259045"/>
    <xdr:sp macro="" textlink="">
      <xdr:nvSpPr>
        <xdr:cNvPr id="442" name="テキスト ボックス 441"/>
        <xdr:cNvSpPr txBox="1"/>
      </xdr:nvSpPr>
      <xdr:spPr>
        <a:xfrm>
          <a:off x="14401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46989</xdr:rowOff>
    </xdr:from>
    <xdr:to>
      <xdr:col>69</xdr:col>
      <xdr:colOff>92075</xdr:colOff>
      <xdr:row>77</xdr:row>
      <xdr:rowOff>123189</xdr:rowOff>
    </xdr:to>
    <xdr:cxnSp macro="">
      <xdr:nvCxnSpPr>
        <xdr:cNvPr id="443" name="直線コネクタ 442"/>
        <xdr:cNvCxnSpPr/>
      </xdr:nvCxnSpPr>
      <xdr:spPr>
        <a:xfrm>
          <a:off x="13004800" y="1324863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44" name="フローチャート: 判断 443"/>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119397</xdr:rowOff>
    </xdr:from>
    <xdr:ext cx="762000" cy="259045"/>
    <xdr:sp macro="" textlink="">
      <xdr:nvSpPr>
        <xdr:cNvPr id="445" name="テキスト ボックス 444"/>
        <xdr:cNvSpPr txBox="1"/>
      </xdr:nvSpPr>
      <xdr:spPr>
        <a:xfrm>
          <a:off x="13512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0</xdr:rowOff>
    </xdr:from>
    <xdr:to>
      <xdr:col>65</xdr:col>
      <xdr:colOff>53975</xdr:colOff>
      <xdr:row>76</xdr:row>
      <xdr:rowOff>101600</xdr:rowOff>
    </xdr:to>
    <xdr:sp macro="" textlink="">
      <xdr:nvSpPr>
        <xdr:cNvPr id="446" name="フローチャート: 判断 445"/>
        <xdr:cNvSpPr/>
      </xdr:nvSpPr>
      <xdr:spPr>
        <a:xfrm>
          <a:off x="12954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111777</xdr:rowOff>
    </xdr:from>
    <xdr:ext cx="762000" cy="259045"/>
    <xdr:sp macro="" textlink="">
      <xdr:nvSpPr>
        <xdr:cNvPr id="447" name="テキスト ボックス 446"/>
        <xdr:cNvSpPr txBox="1"/>
      </xdr:nvSpPr>
      <xdr:spPr>
        <a:xfrm>
          <a:off x="12623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129539</xdr:rowOff>
    </xdr:from>
    <xdr:to>
      <xdr:col>82</xdr:col>
      <xdr:colOff>158750</xdr:colOff>
      <xdr:row>77</xdr:row>
      <xdr:rowOff>59689</xdr:rowOff>
    </xdr:to>
    <xdr:sp macro="" textlink="">
      <xdr:nvSpPr>
        <xdr:cNvPr id="453" name="楕円 452"/>
        <xdr:cNvSpPr/>
      </xdr:nvSpPr>
      <xdr:spPr>
        <a:xfrm>
          <a:off x="164592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101616</xdr:rowOff>
    </xdr:from>
    <xdr:ext cx="762000" cy="259045"/>
    <xdr:sp macro="" textlink="">
      <xdr:nvSpPr>
        <xdr:cNvPr id="454" name="公債費以外該当値テキスト"/>
        <xdr:cNvSpPr txBox="1"/>
      </xdr:nvSpPr>
      <xdr:spPr>
        <a:xfrm>
          <a:off x="16598900" y="13131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140970</xdr:rowOff>
    </xdr:from>
    <xdr:to>
      <xdr:col>78</xdr:col>
      <xdr:colOff>120650</xdr:colOff>
      <xdr:row>78</xdr:row>
      <xdr:rowOff>71120</xdr:rowOff>
    </xdr:to>
    <xdr:sp macro="" textlink="">
      <xdr:nvSpPr>
        <xdr:cNvPr id="455" name="楕円 454"/>
        <xdr:cNvSpPr/>
      </xdr:nvSpPr>
      <xdr:spPr>
        <a:xfrm>
          <a:off x="15621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55897</xdr:rowOff>
    </xdr:from>
    <xdr:ext cx="736600" cy="259045"/>
    <xdr:sp macro="" textlink="">
      <xdr:nvSpPr>
        <xdr:cNvPr id="456" name="テキスト ボックス 455"/>
        <xdr:cNvSpPr txBox="1"/>
      </xdr:nvSpPr>
      <xdr:spPr>
        <a:xfrm>
          <a:off x="15290800" y="13428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49530</xdr:rowOff>
    </xdr:from>
    <xdr:to>
      <xdr:col>74</xdr:col>
      <xdr:colOff>31750</xdr:colOff>
      <xdr:row>77</xdr:row>
      <xdr:rowOff>151130</xdr:rowOff>
    </xdr:to>
    <xdr:sp macro="" textlink="">
      <xdr:nvSpPr>
        <xdr:cNvPr id="457" name="楕円 456"/>
        <xdr:cNvSpPr/>
      </xdr:nvSpPr>
      <xdr:spPr>
        <a:xfrm>
          <a:off x="14732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135907</xdr:rowOff>
    </xdr:from>
    <xdr:ext cx="762000" cy="259045"/>
    <xdr:sp macro="" textlink="">
      <xdr:nvSpPr>
        <xdr:cNvPr id="458" name="テキスト ボックス 457"/>
        <xdr:cNvSpPr txBox="1"/>
      </xdr:nvSpPr>
      <xdr:spPr>
        <a:xfrm>
          <a:off x="14401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72389</xdr:rowOff>
    </xdr:from>
    <xdr:to>
      <xdr:col>69</xdr:col>
      <xdr:colOff>142875</xdr:colOff>
      <xdr:row>78</xdr:row>
      <xdr:rowOff>2539</xdr:rowOff>
    </xdr:to>
    <xdr:sp macro="" textlink="">
      <xdr:nvSpPr>
        <xdr:cNvPr id="459" name="楕円 458"/>
        <xdr:cNvSpPr/>
      </xdr:nvSpPr>
      <xdr:spPr>
        <a:xfrm>
          <a:off x="13843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158766</xdr:rowOff>
    </xdr:from>
    <xdr:ext cx="762000" cy="259045"/>
    <xdr:sp macro="" textlink="">
      <xdr:nvSpPr>
        <xdr:cNvPr id="460" name="テキスト ボックス 459"/>
        <xdr:cNvSpPr txBox="1"/>
      </xdr:nvSpPr>
      <xdr:spPr>
        <a:xfrm>
          <a:off x="13512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167639</xdr:rowOff>
    </xdr:from>
    <xdr:to>
      <xdr:col>65</xdr:col>
      <xdr:colOff>53975</xdr:colOff>
      <xdr:row>77</xdr:row>
      <xdr:rowOff>97789</xdr:rowOff>
    </xdr:to>
    <xdr:sp macro="" textlink="">
      <xdr:nvSpPr>
        <xdr:cNvPr id="461" name="楕円 460"/>
        <xdr:cNvSpPr/>
      </xdr:nvSpPr>
      <xdr:spPr>
        <a:xfrm>
          <a:off x="12954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82566</xdr:rowOff>
    </xdr:from>
    <xdr:ext cx="762000" cy="259045"/>
    <xdr:sp macro="" textlink="">
      <xdr:nvSpPr>
        <xdr:cNvPr id="462" name="テキスト ボックス 461"/>
        <xdr:cNvSpPr txBox="1"/>
      </xdr:nvSpPr>
      <xdr:spPr>
        <a:xfrm>
          <a:off x="12623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山梨県甲府市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95941</xdr:rowOff>
    </xdr:from>
    <xdr:to>
      <xdr:col>29</xdr:col>
      <xdr:colOff>127000</xdr:colOff>
      <xdr:row>20</xdr:row>
      <xdr:rowOff>5187</xdr:rowOff>
    </xdr:to>
    <xdr:cxnSp macro="">
      <xdr:nvCxnSpPr>
        <xdr:cNvPr id="43" name="直線コネクタ 42"/>
        <xdr:cNvCxnSpPr/>
      </xdr:nvCxnSpPr>
      <xdr:spPr bwMode="auto">
        <a:xfrm flipV="1">
          <a:off x="5651500" y="2029516"/>
          <a:ext cx="0" cy="145229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148714</xdr:rowOff>
    </xdr:from>
    <xdr:ext cx="762000" cy="259045"/>
    <xdr:sp macro="" textlink="">
      <xdr:nvSpPr>
        <xdr:cNvPr id="44" name="人口1人当たり決算額の推移最小値テキスト130"/>
        <xdr:cNvSpPr txBox="1"/>
      </xdr:nvSpPr>
      <xdr:spPr>
        <a:xfrm>
          <a:off x="5740400" y="3453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5187</xdr:rowOff>
    </xdr:from>
    <xdr:to>
      <xdr:col>30</xdr:col>
      <xdr:colOff>25400</xdr:colOff>
      <xdr:row>20</xdr:row>
      <xdr:rowOff>5187</xdr:rowOff>
    </xdr:to>
    <xdr:cxnSp macro="">
      <xdr:nvCxnSpPr>
        <xdr:cNvPr id="45" name="直線コネクタ 44"/>
        <xdr:cNvCxnSpPr/>
      </xdr:nvCxnSpPr>
      <xdr:spPr bwMode="auto">
        <a:xfrm>
          <a:off x="5562600" y="34818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10868</xdr:rowOff>
    </xdr:from>
    <xdr:ext cx="762000" cy="259045"/>
    <xdr:sp macro="" textlink="">
      <xdr:nvSpPr>
        <xdr:cNvPr id="46" name="人口1人当たり決算額の推移最大値テキスト130"/>
        <xdr:cNvSpPr txBox="1"/>
      </xdr:nvSpPr>
      <xdr:spPr>
        <a:xfrm>
          <a:off x="5740400" y="1772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95941</xdr:rowOff>
    </xdr:from>
    <xdr:to>
      <xdr:col>30</xdr:col>
      <xdr:colOff>25400</xdr:colOff>
      <xdr:row>11</xdr:row>
      <xdr:rowOff>95941</xdr:rowOff>
    </xdr:to>
    <xdr:cxnSp macro="">
      <xdr:nvCxnSpPr>
        <xdr:cNvPr id="47" name="直線コネクタ 46"/>
        <xdr:cNvCxnSpPr/>
      </xdr:nvCxnSpPr>
      <xdr:spPr bwMode="auto">
        <a:xfrm>
          <a:off x="5562600" y="20295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1392</xdr:rowOff>
    </xdr:from>
    <xdr:to>
      <xdr:col>29</xdr:col>
      <xdr:colOff>127000</xdr:colOff>
      <xdr:row>14</xdr:row>
      <xdr:rowOff>2306</xdr:rowOff>
    </xdr:to>
    <xdr:cxnSp macro="">
      <xdr:nvCxnSpPr>
        <xdr:cNvPr id="48" name="直線コネクタ 47"/>
        <xdr:cNvCxnSpPr/>
      </xdr:nvCxnSpPr>
      <xdr:spPr bwMode="auto">
        <a:xfrm flipV="1">
          <a:off x="5003800" y="2449317"/>
          <a:ext cx="647700" cy="9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136593</xdr:rowOff>
    </xdr:from>
    <xdr:ext cx="762000" cy="259045"/>
    <xdr:sp macro="" textlink="">
      <xdr:nvSpPr>
        <xdr:cNvPr id="49" name="人口1人当たり決算額の推移平均値テキスト130"/>
        <xdr:cNvSpPr txBox="1"/>
      </xdr:nvSpPr>
      <xdr:spPr>
        <a:xfrm>
          <a:off x="5740400" y="27559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164516</xdr:rowOff>
    </xdr:from>
    <xdr:to>
      <xdr:col>29</xdr:col>
      <xdr:colOff>177800</xdr:colOff>
      <xdr:row>16</xdr:row>
      <xdr:rowOff>94666</xdr:rowOff>
    </xdr:to>
    <xdr:sp macro="" textlink="">
      <xdr:nvSpPr>
        <xdr:cNvPr id="50" name="フローチャート: 判断 49"/>
        <xdr:cNvSpPr/>
      </xdr:nvSpPr>
      <xdr:spPr bwMode="auto">
        <a:xfrm>
          <a:off x="5600700" y="27838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2306</xdr:rowOff>
    </xdr:from>
    <xdr:to>
      <xdr:col>26</xdr:col>
      <xdr:colOff>50800</xdr:colOff>
      <xdr:row>14</xdr:row>
      <xdr:rowOff>32299</xdr:rowOff>
    </xdr:to>
    <xdr:cxnSp macro="">
      <xdr:nvCxnSpPr>
        <xdr:cNvPr id="51" name="直線コネクタ 50"/>
        <xdr:cNvCxnSpPr/>
      </xdr:nvCxnSpPr>
      <xdr:spPr bwMode="auto">
        <a:xfrm flipV="1">
          <a:off x="4305300" y="2450231"/>
          <a:ext cx="698500" cy="299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60457</xdr:rowOff>
    </xdr:from>
    <xdr:to>
      <xdr:col>26</xdr:col>
      <xdr:colOff>101600</xdr:colOff>
      <xdr:row>16</xdr:row>
      <xdr:rowOff>162057</xdr:rowOff>
    </xdr:to>
    <xdr:sp macro="" textlink="">
      <xdr:nvSpPr>
        <xdr:cNvPr id="52" name="フローチャート: 判断 51"/>
        <xdr:cNvSpPr/>
      </xdr:nvSpPr>
      <xdr:spPr bwMode="auto">
        <a:xfrm>
          <a:off x="4953000" y="2851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146834</xdr:rowOff>
    </xdr:from>
    <xdr:ext cx="736600" cy="259045"/>
    <xdr:sp macro="" textlink="">
      <xdr:nvSpPr>
        <xdr:cNvPr id="53" name="テキスト ボックス 52"/>
        <xdr:cNvSpPr txBox="1"/>
      </xdr:nvSpPr>
      <xdr:spPr>
        <a:xfrm>
          <a:off x="4622800" y="29376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32299</xdr:rowOff>
    </xdr:from>
    <xdr:to>
      <xdr:col>22</xdr:col>
      <xdr:colOff>114300</xdr:colOff>
      <xdr:row>14</xdr:row>
      <xdr:rowOff>65811</xdr:rowOff>
    </xdr:to>
    <xdr:cxnSp macro="">
      <xdr:nvCxnSpPr>
        <xdr:cNvPr id="54" name="直線コネクタ 53"/>
        <xdr:cNvCxnSpPr/>
      </xdr:nvCxnSpPr>
      <xdr:spPr bwMode="auto">
        <a:xfrm flipV="1">
          <a:off x="3606800" y="2480224"/>
          <a:ext cx="698500" cy="335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29962</xdr:rowOff>
    </xdr:from>
    <xdr:to>
      <xdr:col>22</xdr:col>
      <xdr:colOff>165100</xdr:colOff>
      <xdr:row>16</xdr:row>
      <xdr:rowOff>131562</xdr:rowOff>
    </xdr:to>
    <xdr:sp macro="" textlink="">
      <xdr:nvSpPr>
        <xdr:cNvPr id="55" name="フローチャート: 判断 54"/>
        <xdr:cNvSpPr/>
      </xdr:nvSpPr>
      <xdr:spPr bwMode="auto">
        <a:xfrm>
          <a:off x="4254500" y="28207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116339</xdr:rowOff>
    </xdr:from>
    <xdr:ext cx="762000" cy="259045"/>
    <xdr:sp macro="" textlink="">
      <xdr:nvSpPr>
        <xdr:cNvPr id="56" name="テキスト ボックス 55"/>
        <xdr:cNvSpPr txBox="1"/>
      </xdr:nvSpPr>
      <xdr:spPr>
        <a:xfrm>
          <a:off x="3924300" y="2907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65811</xdr:rowOff>
    </xdr:from>
    <xdr:to>
      <xdr:col>18</xdr:col>
      <xdr:colOff>177800</xdr:colOff>
      <xdr:row>14</xdr:row>
      <xdr:rowOff>126665</xdr:rowOff>
    </xdr:to>
    <xdr:cxnSp macro="">
      <xdr:nvCxnSpPr>
        <xdr:cNvPr id="57" name="直線コネクタ 56"/>
        <xdr:cNvCxnSpPr/>
      </xdr:nvCxnSpPr>
      <xdr:spPr bwMode="auto">
        <a:xfrm flipV="1">
          <a:off x="2908300" y="2513736"/>
          <a:ext cx="698500" cy="608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62835</xdr:rowOff>
    </xdr:from>
    <xdr:to>
      <xdr:col>19</xdr:col>
      <xdr:colOff>38100</xdr:colOff>
      <xdr:row>16</xdr:row>
      <xdr:rowOff>164435</xdr:rowOff>
    </xdr:to>
    <xdr:sp macro="" textlink="">
      <xdr:nvSpPr>
        <xdr:cNvPr id="58" name="フローチャート: 判断 57"/>
        <xdr:cNvSpPr/>
      </xdr:nvSpPr>
      <xdr:spPr bwMode="auto">
        <a:xfrm>
          <a:off x="3556000" y="28536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149212</xdr:rowOff>
    </xdr:from>
    <xdr:ext cx="762000" cy="259045"/>
    <xdr:sp macro="" textlink="">
      <xdr:nvSpPr>
        <xdr:cNvPr id="59" name="テキスト ボックス 58"/>
        <xdr:cNvSpPr txBox="1"/>
      </xdr:nvSpPr>
      <xdr:spPr>
        <a:xfrm>
          <a:off x="3225800" y="294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103205</xdr:rowOff>
    </xdr:from>
    <xdr:to>
      <xdr:col>15</xdr:col>
      <xdr:colOff>101600</xdr:colOff>
      <xdr:row>17</xdr:row>
      <xdr:rowOff>33355</xdr:rowOff>
    </xdr:to>
    <xdr:sp macro="" textlink="">
      <xdr:nvSpPr>
        <xdr:cNvPr id="60" name="フローチャート: 判断 59"/>
        <xdr:cNvSpPr/>
      </xdr:nvSpPr>
      <xdr:spPr bwMode="auto">
        <a:xfrm>
          <a:off x="2857500" y="2894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18132</xdr:rowOff>
    </xdr:from>
    <xdr:ext cx="762000" cy="259045"/>
    <xdr:sp macro="" textlink="">
      <xdr:nvSpPr>
        <xdr:cNvPr id="61" name="テキスト ボックス 60"/>
        <xdr:cNvSpPr txBox="1"/>
      </xdr:nvSpPr>
      <xdr:spPr>
        <a:xfrm>
          <a:off x="2527300" y="298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122042</xdr:rowOff>
    </xdr:from>
    <xdr:to>
      <xdr:col>29</xdr:col>
      <xdr:colOff>177800</xdr:colOff>
      <xdr:row>14</xdr:row>
      <xdr:rowOff>52192</xdr:rowOff>
    </xdr:to>
    <xdr:sp macro="" textlink="">
      <xdr:nvSpPr>
        <xdr:cNvPr id="67" name="楕円 66"/>
        <xdr:cNvSpPr/>
      </xdr:nvSpPr>
      <xdr:spPr bwMode="auto">
        <a:xfrm>
          <a:off x="5600700" y="23985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138569</xdr:rowOff>
    </xdr:from>
    <xdr:ext cx="762000" cy="259045"/>
    <xdr:sp macro="" textlink="">
      <xdr:nvSpPr>
        <xdr:cNvPr id="68" name="人口1人当たり決算額の推移該当値テキスト130"/>
        <xdr:cNvSpPr txBox="1"/>
      </xdr:nvSpPr>
      <xdr:spPr>
        <a:xfrm>
          <a:off x="5740400" y="2243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122956</xdr:rowOff>
    </xdr:from>
    <xdr:to>
      <xdr:col>26</xdr:col>
      <xdr:colOff>101600</xdr:colOff>
      <xdr:row>14</xdr:row>
      <xdr:rowOff>53106</xdr:rowOff>
    </xdr:to>
    <xdr:sp macro="" textlink="">
      <xdr:nvSpPr>
        <xdr:cNvPr id="69" name="楕円 68"/>
        <xdr:cNvSpPr/>
      </xdr:nvSpPr>
      <xdr:spPr bwMode="auto">
        <a:xfrm>
          <a:off x="4953000" y="23994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63283</xdr:rowOff>
    </xdr:from>
    <xdr:ext cx="736600" cy="259045"/>
    <xdr:sp macro="" textlink="">
      <xdr:nvSpPr>
        <xdr:cNvPr id="70" name="テキスト ボックス 69"/>
        <xdr:cNvSpPr txBox="1"/>
      </xdr:nvSpPr>
      <xdr:spPr>
        <a:xfrm>
          <a:off x="4622800" y="21683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152949</xdr:rowOff>
    </xdr:from>
    <xdr:to>
      <xdr:col>22</xdr:col>
      <xdr:colOff>165100</xdr:colOff>
      <xdr:row>14</xdr:row>
      <xdr:rowOff>83099</xdr:rowOff>
    </xdr:to>
    <xdr:sp macro="" textlink="">
      <xdr:nvSpPr>
        <xdr:cNvPr id="71" name="楕円 70"/>
        <xdr:cNvSpPr/>
      </xdr:nvSpPr>
      <xdr:spPr bwMode="auto">
        <a:xfrm>
          <a:off x="4254500" y="24294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93276</xdr:rowOff>
    </xdr:from>
    <xdr:ext cx="762000" cy="259045"/>
    <xdr:sp macro="" textlink="">
      <xdr:nvSpPr>
        <xdr:cNvPr id="72" name="テキスト ボックス 71"/>
        <xdr:cNvSpPr txBox="1"/>
      </xdr:nvSpPr>
      <xdr:spPr>
        <a:xfrm>
          <a:off x="3924300" y="2198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15011</xdr:rowOff>
    </xdr:from>
    <xdr:to>
      <xdr:col>19</xdr:col>
      <xdr:colOff>38100</xdr:colOff>
      <xdr:row>14</xdr:row>
      <xdr:rowOff>116611</xdr:rowOff>
    </xdr:to>
    <xdr:sp macro="" textlink="">
      <xdr:nvSpPr>
        <xdr:cNvPr id="73" name="楕円 72"/>
        <xdr:cNvSpPr/>
      </xdr:nvSpPr>
      <xdr:spPr bwMode="auto">
        <a:xfrm>
          <a:off x="3556000" y="24629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126788</xdr:rowOff>
    </xdr:from>
    <xdr:ext cx="762000" cy="259045"/>
    <xdr:sp macro="" textlink="">
      <xdr:nvSpPr>
        <xdr:cNvPr id="74" name="テキスト ボックス 73"/>
        <xdr:cNvSpPr txBox="1"/>
      </xdr:nvSpPr>
      <xdr:spPr>
        <a:xfrm>
          <a:off x="3225800" y="223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75865</xdr:rowOff>
    </xdr:from>
    <xdr:to>
      <xdr:col>15</xdr:col>
      <xdr:colOff>101600</xdr:colOff>
      <xdr:row>15</xdr:row>
      <xdr:rowOff>6015</xdr:rowOff>
    </xdr:to>
    <xdr:sp macro="" textlink="">
      <xdr:nvSpPr>
        <xdr:cNvPr id="75" name="楕円 74"/>
        <xdr:cNvSpPr/>
      </xdr:nvSpPr>
      <xdr:spPr bwMode="auto">
        <a:xfrm>
          <a:off x="2857500" y="25237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16192</xdr:rowOff>
    </xdr:from>
    <xdr:ext cx="762000" cy="259045"/>
    <xdr:sp macro="" textlink="">
      <xdr:nvSpPr>
        <xdr:cNvPr id="76" name="テキスト ボックス 75"/>
        <xdr:cNvSpPr txBox="1"/>
      </xdr:nvSpPr>
      <xdr:spPr>
        <a:xfrm>
          <a:off x="2527300" y="2292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203391</xdr:rowOff>
    </xdr:from>
    <xdr:to>
      <xdr:col>29</xdr:col>
      <xdr:colOff>127000</xdr:colOff>
      <xdr:row>37</xdr:row>
      <xdr:rowOff>171691</xdr:rowOff>
    </xdr:to>
    <xdr:cxnSp macro="">
      <xdr:nvCxnSpPr>
        <xdr:cNvPr id="104" name="直線コネクタ 103"/>
        <xdr:cNvCxnSpPr/>
      </xdr:nvCxnSpPr>
      <xdr:spPr bwMode="auto">
        <a:xfrm flipV="1">
          <a:off x="5651500" y="6127941"/>
          <a:ext cx="0" cy="11684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143768</xdr:rowOff>
    </xdr:from>
    <xdr:ext cx="762000" cy="259045"/>
    <xdr:sp macro="" textlink="">
      <xdr:nvSpPr>
        <xdr:cNvPr id="105" name="人口1人当たり決算額の推移最小値テキスト445"/>
        <xdr:cNvSpPr txBox="1"/>
      </xdr:nvSpPr>
      <xdr:spPr>
        <a:xfrm>
          <a:off x="5740400" y="7268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171691</xdr:rowOff>
    </xdr:from>
    <xdr:to>
      <xdr:col>30</xdr:col>
      <xdr:colOff>25400</xdr:colOff>
      <xdr:row>37</xdr:row>
      <xdr:rowOff>171691</xdr:rowOff>
    </xdr:to>
    <xdr:cxnSp macro="">
      <xdr:nvCxnSpPr>
        <xdr:cNvPr id="106" name="直線コネクタ 105"/>
        <xdr:cNvCxnSpPr/>
      </xdr:nvCxnSpPr>
      <xdr:spPr bwMode="auto">
        <a:xfrm>
          <a:off x="5562600" y="72963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118318</xdr:rowOff>
    </xdr:from>
    <xdr:ext cx="762000" cy="259045"/>
    <xdr:sp macro="" textlink="">
      <xdr:nvSpPr>
        <xdr:cNvPr id="107" name="人口1人当たり決算額の推移最大値テキスト445"/>
        <xdr:cNvSpPr txBox="1"/>
      </xdr:nvSpPr>
      <xdr:spPr>
        <a:xfrm>
          <a:off x="5740400" y="5871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203391</xdr:rowOff>
    </xdr:from>
    <xdr:to>
      <xdr:col>30</xdr:col>
      <xdr:colOff>25400</xdr:colOff>
      <xdr:row>33</xdr:row>
      <xdr:rowOff>203391</xdr:rowOff>
    </xdr:to>
    <xdr:cxnSp macro="">
      <xdr:nvCxnSpPr>
        <xdr:cNvPr id="108" name="直線コネクタ 107"/>
        <xdr:cNvCxnSpPr/>
      </xdr:nvCxnSpPr>
      <xdr:spPr bwMode="auto">
        <a:xfrm>
          <a:off x="5562600" y="61279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12776</xdr:rowOff>
    </xdr:from>
    <xdr:to>
      <xdr:col>29</xdr:col>
      <xdr:colOff>127000</xdr:colOff>
      <xdr:row>35</xdr:row>
      <xdr:rowOff>22034</xdr:rowOff>
    </xdr:to>
    <xdr:cxnSp macro="">
      <xdr:nvCxnSpPr>
        <xdr:cNvPr id="109" name="直線コネクタ 108"/>
        <xdr:cNvCxnSpPr/>
      </xdr:nvCxnSpPr>
      <xdr:spPr bwMode="auto">
        <a:xfrm>
          <a:off x="5003800" y="6623126"/>
          <a:ext cx="647700" cy="92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101655</xdr:rowOff>
    </xdr:from>
    <xdr:ext cx="762000" cy="259045"/>
    <xdr:sp macro="" textlink="">
      <xdr:nvSpPr>
        <xdr:cNvPr id="110" name="人口1人当たり決算額の推移平均値テキスト445"/>
        <xdr:cNvSpPr txBox="1"/>
      </xdr:nvSpPr>
      <xdr:spPr>
        <a:xfrm>
          <a:off x="5740400" y="6712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129578</xdr:rowOff>
    </xdr:from>
    <xdr:to>
      <xdr:col>29</xdr:col>
      <xdr:colOff>177800</xdr:colOff>
      <xdr:row>35</xdr:row>
      <xdr:rowOff>231178</xdr:rowOff>
    </xdr:to>
    <xdr:sp macro="" textlink="">
      <xdr:nvSpPr>
        <xdr:cNvPr id="111" name="フローチャート: 判断 110"/>
        <xdr:cNvSpPr/>
      </xdr:nvSpPr>
      <xdr:spPr bwMode="auto">
        <a:xfrm>
          <a:off x="5600700" y="67399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12776</xdr:rowOff>
    </xdr:from>
    <xdr:to>
      <xdr:col>26</xdr:col>
      <xdr:colOff>50800</xdr:colOff>
      <xdr:row>35</xdr:row>
      <xdr:rowOff>116713</xdr:rowOff>
    </xdr:to>
    <xdr:cxnSp macro="">
      <xdr:nvCxnSpPr>
        <xdr:cNvPr id="112" name="直線コネクタ 111"/>
        <xdr:cNvCxnSpPr/>
      </xdr:nvCxnSpPr>
      <xdr:spPr bwMode="auto">
        <a:xfrm flipV="1">
          <a:off x="4305300" y="6623126"/>
          <a:ext cx="698500" cy="1039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117577</xdr:rowOff>
    </xdr:from>
    <xdr:to>
      <xdr:col>26</xdr:col>
      <xdr:colOff>101600</xdr:colOff>
      <xdr:row>35</xdr:row>
      <xdr:rowOff>219177</xdr:rowOff>
    </xdr:to>
    <xdr:sp macro="" textlink="">
      <xdr:nvSpPr>
        <xdr:cNvPr id="113" name="フローチャート: 判断 112"/>
        <xdr:cNvSpPr/>
      </xdr:nvSpPr>
      <xdr:spPr bwMode="auto">
        <a:xfrm>
          <a:off x="4953000" y="67279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203954</xdr:rowOff>
    </xdr:from>
    <xdr:ext cx="736600" cy="259045"/>
    <xdr:sp macro="" textlink="">
      <xdr:nvSpPr>
        <xdr:cNvPr id="114" name="テキスト ボックス 113"/>
        <xdr:cNvSpPr txBox="1"/>
      </xdr:nvSpPr>
      <xdr:spPr>
        <a:xfrm>
          <a:off x="4622800" y="68143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109321</xdr:rowOff>
    </xdr:from>
    <xdr:to>
      <xdr:col>22</xdr:col>
      <xdr:colOff>114300</xdr:colOff>
      <xdr:row>35</xdr:row>
      <xdr:rowOff>116713</xdr:rowOff>
    </xdr:to>
    <xdr:cxnSp macro="">
      <xdr:nvCxnSpPr>
        <xdr:cNvPr id="115" name="直線コネクタ 114"/>
        <xdr:cNvCxnSpPr/>
      </xdr:nvCxnSpPr>
      <xdr:spPr bwMode="auto">
        <a:xfrm>
          <a:off x="3606800" y="6719671"/>
          <a:ext cx="698500" cy="73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258051</xdr:rowOff>
    </xdr:from>
    <xdr:to>
      <xdr:col>22</xdr:col>
      <xdr:colOff>165100</xdr:colOff>
      <xdr:row>36</xdr:row>
      <xdr:rowOff>16751</xdr:rowOff>
    </xdr:to>
    <xdr:sp macro="" textlink="">
      <xdr:nvSpPr>
        <xdr:cNvPr id="116" name="フローチャート: 判断 115"/>
        <xdr:cNvSpPr/>
      </xdr:nvSpPr>
      <xdr:spPr bwMode="auto">
        <a:xfrm>
          <a:off x="4254500" y="6868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1528</xdr:rowOff>
    </xdr:from>
    <xdr:ext cx="762000" cy="259045"/>
    <xdr:sp macro="" textlink="">
      <xdr:nvSpPr>
        <xdr:cNvPr id="117" name="テキスト ボックス 116"/>
        <xdr:cNvSpPr txBox="1"/>
      </xdr:nvSpPr>
      <xdr:spPr>
        <a:xfrm>
          <a:off x="3924300" y="6954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65125</xdr:rowOff>
    </xdr:from>
    <xdr:to>
      <xdr:col>18</xdr:col>
      <xdr:colOff>177800</xdr:colOff>
      <xdr:row>35</xdr:row>
      <xdr:rowOff>109321</xdr:rowOff>
    </xdr:to>
    <xdr:cxnSp macro="">
      <xdr:nvCxnSpPr>
        <xdr:cNvPr id="118" name="直線コネクタ 117"/>
        <xdr:cNvCxnSpPr/>
      </xdr:nvCxnSpPr>
      <xdr:spPr bwMode="auto">
        <a:xfrm>
          <a:off x="2908300" y="6675475"/>
          <a:ext cx="698500" cy="441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190767</xdr:rowOff>
    </xdr:from>
    <xdr:to>
      <xdr:col>19</xdr:col>
      <xdr:colOff>38100</xdr:colOff>
      <xdr:row>35</xdr:row>
      <xdr:rowOff>292367</xdr:rowOff>
    </xdr:to>
    <xdr:sp macro="" textlink="">
      <xdr:nvSpPr>
        <xdr:cNvPr id="119" name="フローチャート: 判断 118"/>
        <xdr:cNvSpPr/>
      </xdr:nvSpPr>
      <xdr:spPr bwMode="auto">
        <a:xfrm>
          <a:off x="3556000" y="68011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277144</xdr:rowOff>
    </xdr:from>
    <xdr:ext cx="762000" cy="259045"/>
    <xdr:sp macro="" textlink="">
      <xdr:nvSpPr>
        <xdr:cNvPr id="120" name="テキスト ボックス 119"/>
        <xdr:cNvSpPr txBox="1"/>
      </xdr:nvSpPr>
      <xdr:spPr>
        <a:xfrm>
          <a:off x="3225800" y="6887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181089</xdr:rowOff>
    </xdr:from>
    <xdr:to>
      <xdr:col>15</xdr:col>
      <xdr:colOff>101600</xdr:colOff>
      <xdr:row>35</xdr:row>
      <xdr:rowOff>282689</xdr:rowOff>
    </xdr:to>
    <xdr:sp macro="" textlink="">
      <xdr:nvSpPr>
        <xdr:cNvPr id="121" name="フローチャート: 判断 120"/>
        <xdr:cNvSpPr/>
      </xdr:nvSpPr>
      <xdr:spPr bwMode="auto">
        <a:xfrm>
          <a:off x="2857500" y="67914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267466</xdr:rowOff>
    </xdr:from>
    <xdr:ext cx="762000" cy="259045"/>
    <xdr:sp macro="" textlink="">
      <xdr:nvSpPr>
        <xdr:cNvPr id="122" name="テキスト ボックス 121"/>
        <xdr:cNvSpPr txBox="1"/>
      </xdr:nvSpPr>
      <xdr:spPr>
        <a:xfrm>
          <a:off x="2527300" y="6877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314134</xdr:rowOff>
    </xdr:from>
    <xdr:to>
      <xdr:col>29</xdr:col>
      <xdr:colOff>177800</xdr:colOff>
      <xdr:row>35</xdr:row>
      <xdr:rowOff>72834</xdr:rowOff>
    </xdr:to>
    <xdr:sp macro="" textlink="">
      <xdr:nvSpPr>
        <xdr:cNvPr id="128" name="楕円 127"/>
        <xdr:cNvSpPr/>
      </xdr:nvSpPr>
      <xdr:spPr bwMode="auto">
        <a:xfrm>
          <a:off x="5600700" y="65815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159211</xdr:rowOff>
    </xdr:from>
    <xdr:ext cx="762000" cy="259045"/>
    <xdr:sp macro="" textlink="">
      <xdr:nvSpPr>
        <xdr:cNvPr id="129" name="人口1人当たり決算額の推移該当値テキスト445"/>
        <xdr:cNvSpPr txBox="1"/>
      </xdr:nvSpPr>
      <xdr:spPr>
        <a:xfrm>
          <a:off x="5740400" y="6426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304876</xdr:rowOff>
    </xdr:from>
    <xdr:to>
      <xdr:col>26</xdr:col>
      <xdr:colOff>101600</xdr:colOff>
      <xdr:row>35</xdr:row>
      <xdr:rowOff>63576</xdr:rowOff>
    </xdr:to>
    <xdr:sp macro="" textlink="">
      <xdr:nvSpPr>
        <xdr:cNvPr id="130" name="楕円 129"/>
        <xdr:cNvSpPr/>
      </xdr:nvSpPr>
      <xdr:spPr bwMode="auto">
        <a:xfrm>
          <a:off x="4953000" y="65723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73753</xdr:rowOff>
    </xdr:from>
    <xdr:ext cx="736600" cy="259045"/>
    <xdr:sp macro="" textlink="">
      <xdr:nvSpPr>
        <xdr:cNvPr id="131" name="テキスト ボックス 130"/>
        <xdr:cNvSpPr txBox="1"/>
      </xdr:nvSpPr>
      <xdr:spPr>
        <a:xfrm>
          <a:off x="4622800" y="6341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65913</xdr:rowOff>
    </xdr:from>
    <xdr:to>
      <xdr:col>22</xdr:col>
      <xdr:colOff>165100</xdr:colOff>
      <xdr:row>35</xdr:row>
      <xdr:rowOff>167513</xdr:rowOff>
    </xdr:to>
    <xdr:sp macro="" textlink="">
      <xdr:nvSpPr>
        <xdr:cNvPr id="132" name="楕円 131"/>
        <xdr:cNvSpPr/>
      </xdr:nvSpPr>
      <xdr:spPr bwMode="auto">
        <a:xfrm>
          <a:off x="4254500" y="66762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177690</xdr:rowOff>
    </xdr:from>
    <xdr:ext cx="762000" cy="259045"/>
    <xdr:sp macro="" textlink="">
      <xdr:nvSpPr>
        <xdr:cNvPr id="133" name="テキスト ボックス 132"/>
        <xdr:cNvSpPr txBox="1"/>
      </xdr:nvSpPr>
      <xdr:spPr>
        <a:xfrm>
          <a:off x="3924300" y="644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58521</xdr:rowOff>
    </xdr:from>
    <xdr:to>
      <xdr:col>19</xdr:col>
      <xdr:colOff>38100</xdr:colOff>
      <xdr:row>35</xdr:row>
      <xdr:rowOff>160121</xdr:rowOff>
    </xdr:to>
    <xdr:sp macro="" textlink="">
      <xdr:nvSpPr>
        <xdr:cNvPr id="134" name="楕円 133"/>
        <xdr:cNvSpPr/>
      </xdr:nvSpPr>
      <xdr:spPr bwMode="auto">
        <a:xfrm>
          <a:off x="3556000" y="66688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170298</xdr:rowOff>
    </xdr:from>
    <xdr:ext cx="762000" cy="259045"/>
    <xdr:sp macro="" textlink="">
      <xdr:nvSpPr>
        <xdr:cNvPr id="135" name="テキスト ボックス 134"/>
        <xdr:cNvSpPr txBox="1"/>
      </xdr:nvSpPr>
      <xdr:spPr>
        <a:xfrm>
          <a:off x="3225800" y="6437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14325</xdr:rowOff>
    </xdr:from>
    <xdr:to>
      <xdr:col>15</xdr:col>
      <xdr:colOff>101600</xdr:colOff>
      <xdr:row>35</xdr:row>
      <xdr:rowOff>115925</xdr:rowOff>
    </xdr:to>
    <xdr:sp macro="" textlink="">
      <xdr:nvSpPr>
        <xdr:cNvPr id="136" name="楕円 135"/>
        <xdr:cNvSpPr/>
      </xdr:nvSpPr>
      <xdr:spPr bwMode="auto">
        <a:xfrm>
          <a:off x="2857500" y="66246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126102</xdr:rowOff>
    </xdr:from>
    <xdr:ext cx="762000" cy="259045"/>
    <xdr:sp macro="" textlink="">
      <xdr:nvSpPr>
        <xdr:cNvPr id="137" name="テキスト ボックス 136"/>
        <xdr:cNvSpPr txBox="1"/>
      </xdr:nvSpPr>
      <xdr:spPr>
        <a:xfrm>
          <a:off x="2527300" y="6393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山梨県甲府市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187,048
181,561
212.47
97,766,417
96,183,075
1,496,852
44,194,082
78,191,674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58.2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43427</xdr:rowOff>
    </xdr:from>
    <xdr:to>
      <xdr:col>24</xdr:col>
      <xdr:colOff>62865</xdr:colOff>
      <xdr:row>38</xdr:row>
      <xdr:rowOff>133430</xdr:rowOff>
    </xdr:to>
    <xdr:cxnSp macro="">
      <xdr:nvCxnSpPr>
        <xdr:cNvPr id="58" name="直線コネクタ 57"/>
        <xdr:cNvCxnSpPr/>
      </xdr:nvCxnSpPr>
      <xdr:spPr>
        <a:xfrm flipV="1">
          <a:off x="4633595" y="5358377"/>
          <a:ext cx="1270" cy="1290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137257</xdr:rowOff>
    </xdr:from>
    <xdr:ext cx="534377" cy="259045"/>
    <xdr:sp macro="" textlink="">
      <xdr:nvSpPr>
        <xdr:cNvPr id="59" name="人件費最小値テキスト"/>
        <xdr:cNvSpPr txBox="1"/>
      </xdr:nvSpPr>
      <xdr:spPr>
        <a:xfrm>
          <a:off x="4686300" y="6652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133430</xdr:rowOff>
    </xdr:from>
    <xdr:to>
      <xdr:col>24</xdr:col>
      <xdr:colOff>152400</xdr:colOff>
      <xdr:row>38</xdr:row>
      <xdr:rowOff>133430</xdr:rowOff>
    </xdr:to>
    <xdr:cxnSp macro="">
      <xdr:nvCxnSpPr>
        <xdr:cNvPr id="60" name="直線コネクタ 59"/>
        <xdr:cNvCxnSpPr/>
      </xdr:nvCxnSpPr>
      <xdr:spPr>
        <a:xfrm>
          <a:off x="4546600" y="664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161554</xdr:rowOff>
    </xdr:from>
    <xdr:ext cx="534377" cy="259045"/>
    <xdr:sp macro="" textlink="">
      <xdr:nvSpPr>
        <xdr:cNvPr id="61" name="人件費最大値テキスト"/>
        <xdr:cNvSpPr txBox="1"/>
      </xdr:nvSpPr>
      <xdr:spPr>
        <a:xfrm>
          <a:off x="4686300" y="513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43427</xdr:rowOff>
    </xdr:from>
    <xdr:to>
      <xdr:col>24</xdr:col>
      <xdr:colOff>152400</xdr:colOff>
      <xdr:row>31</xdr:row>
      <xdr:rowOff>43427</xdr:rowOff>
    </xdr:to>
    <xdr:cxnSp macro="">
      <xdr:nvCxnSpPr>
        <xdr:cNvPr id="62" name="直線コネクタ 61"/>
        <xdr:cNvCxnSpPr/>
      </xdr:nvCxnSpPr>
      <xdr:spPr>
        <a:xfrm>
          <a:off x="4546600" y="5358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76672</xdr:rowOff>
    </xdr:from>
    <xdr:to>
      <xdr:col>24</xdr:col>
      <xdr:colOff>63500</xdr:colOff>
      <xdr:row>35</xdr:row>
      <xdr:rowOff>110603</xdr:rowOff>
    </xdr:to>
    <xdr:cxnSp macro="">
      <xdr:nvCxnSpPr>
        <xdr:cNvPr id="63" name="直線コネクタ 62"/>
        <xdr:cNvCxnSpPr/>
      </xdr:nvCxnSpPr>
      <xdr:spPr>
        <a:xfrm flipV="1">
          <a:off x="3797300" y="6077422"/>
          <a:ext cx="838200" cy="33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29644</xdr:rowOff>
    </xdr:from>
    <xdr:ext cx="534377" cy="259045"/>
    <xdr:sp macro="" textlink="">
      <xdr:nvSpPr>
        <xdr:cNvPr id="64" name="人件費平均値テキスト"/>
        <xdr:cNvSpPr txBox="1"/>
      </xdr:nvSpPr>
      <xdr:spPr>
        <a:xfrm>
          <a:off x="4686300" y="58589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6767</xdr:rowOff>
    </xdr:from>
    <xdr:to>
      <xdr:col>24</xdr:col>
      <xdr:colOff>114300</xdr:colOff>
      <xdr:row>35</xdr:row>
      <xdr:rowOff>108367</xdr:rowOff>
    </xdr:to>
    <xdr:sp macro="" textlink="">
      <xdr:nvSpPr>
        <xdr:cNvPr id="65" name="フローチャート: 判断 64"/>
        <xdr:cNvSpPr/>
      </xdr:nvSpPr>
      <xdr:spPr>
        <a:xfrm>
          <a:off x="4584700" y="600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86991</xdr:rowOff>
    </xdr:from>
    <xdr:to>
      <xdr:col>19</xdr:col>
      <xdr:colOff>177800</xdr:colOff>
      <xdr:row>35</xdr:row>
      <xdr:rowOff>110603</xdr:rowOff>
    </xdr:to>
    <xdr:cxnSp macro="">
      <xdr:nvCxnSpPr>
        <xdr:cNvPr id="66" name="直線コネクタ 65"/>
        <xdr:cNvCxnSpPr/>
      </xdr:nvCxnSpPr>
      <xdr:spPr>
        <a:xfrm>
          <a:off x="2908300" y="6087741"/>
          <a:ext cx="889000" cy="23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143666</xdr:rowOff>
    </xdr:from>
    <xdr:to>
      <xdr:col>20</xdr:col>
      <xdr:colOff>38100</xdr:colOff>
      <xdr:row>36</xdr:row>
      <xdr:rowOff>73816</xdr:rowOff>
    </xdr:to>
    <xdr:sp macro="" textlink="">
      <xdr:nvSpPr>
        <xdr:cNvPr id="67" name="フローチャート: 判断 66"/>
        <xdr:cNvSpPr/>
      </xdr:nvSpPr>
      <xdr:spPr>
        <a:xfrm>
          <a:off x="3746500" y="61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64943</xdr:rowOff>
    </xdr:from>
    <xdr:ext cx="534377" cy="259045"/>
    <xdr:sp macro="" textlink="">
      <xdr:nvSpPr>
        <xdr:cNvPr id="68" name="テキスト ボックス 67"/>
        <xdr:cNvSpPr txBox="1"/>
      </xdr:nvSpPr>
      <xdr:spPr>
        <a:xfrm>
          <a:off x="3530111" y="6237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86991</xdr:rowOff>
    </xdr:from>
    <xdr:to>
      <xdr:col>15</xdr:col>
      <xdr:colOff>50800</xdr:colOff>
      <xdr:row>35</xdr:row>
      <xdr:rowOff>119452</xdr:rowOff>
    </xdr:to>
    <xdr:cxnSp macro="">
      <xdr:nvCxnSpPr>
        <xdr:cNvPr id="69" name="直線コネクタ 68"/>
        <xdr:cNvCxnSpPr/>
      </xdr:nvCxnSpPr>
      <xdr:spPr>
        <a:xfrm flipV="1">
          <a:off x="2019300" y="6087741"/>
          <a:ext cx="889000" cy="32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24076</xdr:rowOff>
    </xdr:from>
    <xdr:to>
      <xdr:col>15</xdr:col>
      <xdr:colOff>101600</xdr:colOff>
      <xdr:row>36</xdr:row>
      <xdr:rowOff>125676</xdr:rowOff>
    </xdr:to>
    <xdr:sp macro="" textlink="">
      <xdr:nvSpPr>
        <xdr:cNvPr id="70" name="フローチャート: 判断 69"/>
        <xdr:cNvSpPr/>
      </xdr:nvSpPr>
      <xdr:spPr>
        <a:xfrm>
          <a:off x="2857500" y="619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116803</xdr:rowOff>
    </xdr:from>
    <xdr:ext cx="534377" cy="259045"/>
    <xdr:sp macro="" textlink="">
      <xdr:nvSpPr>
        <xdr:cNvPr id="71" name="テキスト ボックス 70"/>
        <xdr:cNvSpPr txBox="1"/>
      </xdr:nvSpPr>
      <xdr:spPr>
        <a:xfrm>
          <a:off x="2641111" y="628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119452</xdr:rowOff>
    </xdr:from>
    <xdr:to>
      <xdr:col>10</xdr:col>
      <xdr:colOff>114300</xdr:colOff>
      <xdr:row>36</xdr:row>
      <xdr:rowOff>14199</xdr:rowOff>
    </xdr:to>
    <xdr:cxnSp macro="">
      <xdr:nvCxnSpPr>
        <xdr:cNvPr id="72" name="直線コネクタ 71"/>
        <xdr:cNvCxnSpPr/>
      </xdr:nvCxnSpPr>
      <xdr:spPr>
        <a:xfrm flipV="1">
          <a:off x="1130300" y="6120202"/>
          <a:ext cx="889000" cy="6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37302</xdr:rowOff>
    </xdr:from>
    <xdr:to>
      <xdr:col>10</xdr:col>
      <xdr:colOff>165100</xdr:colOff>
      <xdr:row>36</xdr:row>
      <xdr:rowOff>138902</xdr:rowOff>
    </xdr:to>
    <xdr:sp macro="" textlink="">
      <xdr:nvSpPr>
        <xdr:cNvPr id="73" name="フローチャート: 判断 72"/>
        <xdr:cNvSpPr/>
      </xdr:nvSpPr>
      <xdr:spPr>
        <a:xfrm>
          <a:off x="1968500" y="620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130029</xdr:rowOff>
    </xdr:from>
    <xdr:ext cx="534377" cy="259045"/>
    <xdr:sp macro="" textlink="">
      <xdr:nvSpPr>
        <xdr:cNvPr id="74" name="テキスト ボックス 73"/>
        <xdr:cNvSpPr txBox="1"/>
      </xdr:nvSpPr>
      <xdr:spPr>
        <a:xfrm>
          <a:off x="1752111" y="630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45923</xdr:rowOff>
    </xdr:from>
    <xdr:to>
      <xdr:col>6</xdr:col>
      <xdr:colOff>38100</xdr:colOff>
      <xdr:row>36</xdr:row>
      <xdr:rowOff>147523</xdr:rowOff>
    </xdr:to>
    <xdr:sp macro="" textlink="">
      <xdr:nvSpPr>
        <xdr:cNvPr id="75" name="フローチャート: 判断 74"/>
        <xdr:cNvSpPr/>
      </xdr:nvSpPr>
      <xdr:spPr>
        <a:xfrm>
          <a:off x="1079500" y="6218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138650</xdr:rowOff>
    </xdr:from>
    <xdr:ext cx="534377" cy="259045"/>
    <xdr:sp macro="" textlink="">
      <xdr:nvSpPr>
        <xdr:cNvPr id="76" name="テキスト ボックス 75"/>
        <xdr:cNvSpPr txBox="1"/>
      </xdr:nvSpPr>
      <xdr:spPr>
        <a:xfrm>
          <a:off x="863111" y="6310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25872</xdr:rowOff>
    </xdr:from>
    <xdr:to>
      <xdr:col>24</xdr:col>
      <xdr:colOff>114300</xdr:colOff>
      <xdr:row>35</xdr:row>
      <xdr:rowOff>127472</xdr:rowOff>
    </xdr:to>
    <xdr:sp macro="" textlink="">
      <xdr:nvSpPr>
        <xdr:cNvPr id="82" name="楕円 81"/>
        <xdr:cNvSpPr/>
      </xdr:nvSpPr>
      <xdr:spPr>
        <a:xfrm>
          <a:off x="4584700" y="6026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4299</xdr:rowOff>
    </xdr:from>
    <xdr:ext cx="534377" cy="259045"/>
    <xdr:sp macro="" textlink="">
      <xdr:nvSpPr>
        <xdr:cNvPr id="83" name="人件費該当値テキスト"/>
        <xdr:cNvSpPr txBox="1"/>
      </xdr:nvSpPr>
      <xdr:spPr>
        <a:xfrm>
          <a:off x="4686300" y="600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59803</xdr:rowOff>
    </xdr:from>
    <xdr:to>
      <xdr:col>20</xdr:col>
      <xdr:colOff>38100</xdr:colOff>
      <xdr:row>35</xdr:row>
      <xdr:rowOff>161403</xdr:rowOff>
    </xdr:to>
    <xdr:sp macro="" textlink="">
      <xdr:nvSpPr>
        <xdr:cNvPr id="84" name="楕円 83"/>
        <xdr:cNvSpPr/>
      </xdr:nvSpPr>
      <xdr:spPr>
        <a:xfrm>
          <a:off x="3746500" y="6060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6480</xdr:rowOff>
    </xdr:from>
    <xdr:ext cx="534377" cy="259045"/>
    <xdr:sp macro="" textlink="">
      <xdr:nvSpPr>
        <xdr:cNvPr id="85" name="テキスト ボックス 84"/>
        <xdr:cNvSpPr txBox="1"/>
      </xdr:nvSpPr>
      <xdr:spPr>
        <a:xfrm>
          <a:off x="3530111" y="5835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36191</xdr:rowOff>
    </xdr:from>
    <xdr:to>
      <xdr:col>15</xdr:col>
      <xdr:colOff>101600</xdr:colOff>
      <xdr:row>35</xdr:row>
      <xdr:rowOff>137791</xdr:rowOff>
    </xdr:to>
    <xdr:sp macro="" textlink="">
      <xdr:nvSpPr>
        <xdr:cNvPr id="86" name="楕円 85"/>
        <xdr:cNvSpPr/>
      </xdr:nvSpPr>
      <xdr:spPr>
        <a:xfrm>
          <a:off x="2857500" y="603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154318</xdr:rowOff>
    </xdr:from>
    <xdr:ext cx="534377" cy="259045"/>
    <xdr:sp macro="" textlink="">
      <xdr:nvSpPr>
        <xdr:cNvPr id="87" name="テキスト ボックス 86"/>
        <xdr:cNvSpPr txBox="1"/>
      </xdr:nvSpPr>
      <xdr:spPr>
        <a:xfrm>
          <a:off x="2641111" y="5812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68652</xdr:rowOff>
    </xdr:from>
    <xdr:to>
      <xdr:col>10</xdr:col>
      <xdr:colOff>165100</xdr:colOff>
      <xdr:row>35</xdr:row>
      <xdr:rowOff>170252</xdr:rowOff>
    </xdr:to>
    <xdr:sp macro="" textlink="">
      <xdr:nvSpPr>
        <xdr:cNvPr id="88" name="楕円 87"/>
        <xdr:cNvSpPr/>
      </xdr:nvSpPr>
      <xdr:spPr>
        <a:xfrm>
          <a:off x="1968500" y="606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15329</xdr:rowOff>
    </xdr:from>
    <xdr:ext cx="534377" cy="259045"/>
    <xdr:sp macro="" textlink="">
      <xdr:nvSpPr>
        <xdr:cNvPr id="89" name="テキスト ボックス 88"/>
        <xdr:cNvSpPr txBox="1"/>
      </xdr:nvSpPr>
      <xdr:spPr>
        <a:xfrm>
          <a:off x="1752111" y="5844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134849</xdr:rowOff>
    </xdr:from>
    <xdr:to>
      <xdr:col>6</xdr:col>
      <xdr:colOff>38100</xdr:colOff>
      <xdr:row>36</xdr:row>
      <xdr:rowOff>64999</xdr:rowOff>
    </xdr:to>
    <xdr:sp macro="" textlink="">
      <xdr:nvSpPr>
        <xdr:cNvPr id="90" name="楕円 89"/>
        <xdr:cNvSpPr/>
      </xdr:nvSpPr>
      <xdr:spPr>
        <a:xfrm>
          <a:off x="1079500" y="613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81526</xdr:rowOff>
    </xdr:from>
    <xdr:ext cx="534377" cy="259045"/>
    <xdr:sp macro="" textlink="">
      <xdr:nvSpPr>
        <xdr:cNvPr id="91" name="テキスト ボックス 90"/>
        <xdr:cNvSpPr txBox="1"/>
      </xdr:nvSpPr>
      <xdr:spPr>
        <a:xfrm>
          <a:off x="863111" y="5910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96342</xdr:rowOff>
    </xdr:from>
    <xdr:to>
      <xdr:col>24</xdr:col>
      <xdr:colOff>62865</xdr:colOff>
      <xdr:row>57</xdr:row>
      <xdr:rowOff>33058</xdr:rowOff>
    </xdr:to>
    <xdr:cxnSp macro="">
      <xdr:nvCxnSpPr>
        <xdr:cNvPr id="116" name="直線コネクタ 115"/>
        <xdr:cNvCxnSpPr/>
      </xdr:nvCxnSpPr>
      <xdr:spPr>
        <a:xfrm flipV="1">
          <a:off x="4633595" y="8668842"/>
          <a:ext cx="1270" cy="1136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36885</xdr:rowOff>
    </xdr:from>
    <xdr:ext cx="534377" cy="259045"/>
    <xdr:sp macro="" textlink="">
      <xdr:nvSpPr>
        <xdr:cNvPr id="117" name="物件費最小値テキスト"/>
        <xdr:cNvSpPr txBox="1"/>
      </xdr:nvSpPr>
      <xdr:spPr>
        <a:xfrm>
          <a:off x="4686300" y="9809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33058</xdr:rowOff>
    </xdr:from>
    <xdr:to>
      <xdr:col>24</xdr:col>
      <xdr:colOff>152400</xdr:colOff>
      <xdr:row>57</xdr:row>
      <xdr:rowOff>33058</xdr:rowOff>
    </xdr:to>
    <xdr:cxnSp macro="">
      <xdr:nvCxnSpPr>
        <xdr:cNvPr id="118" name="直線コネクタ 117"/>
        <xdr:cNvCxnSpPr/>
      </xdr:nvCxnSpPr>
      <xdr:spPr>
        <a:xfrm>
          <a:off x="4546600" y="9805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43019</xdr:rowOff>
    </xdr:from>
    <xdr:ext cx="534377" cy="259045"/>
    <xdr:sp macro="" textlink="">
      <xdr:nvSpPr>
        <xdr:cNvPr id="119" name="物件費最大値テキスト"/>
        <xdr:cNvSpPr txBox="1"/>
      </xdr:nvSpPr>
      <xdr:spPr>
        <a:xfrm>
          <a:off x="4686300" y="8444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96342</xdr:rowOff>
    </xdr:from>
    <xdr:to>
      <xdr:col>24</xdr:col>
      <xdr:colOff>152400</xdr:colOff>
      <xdr:row>50</xdr:row>
      <xdr:rowOff>96342</xdr:rowOff>
    </xdr:to>
    <xdr:cxnSp macro="">
      <xdr:nvCxnSpPr>
        <xdr:cNvPr id="120" name="直線コネクタ 119"/>
        <xdr:cNvCxnSpPr/>
      </xdr:nvCxnSpPr>
      <xdr:spPr>
        <a:xfrm>
          <a:off x="4546600" y="8668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33058</xdr:rowOff>
    </xdr:from>
    <xdr:to>
      <xdr:col>24</xdr:col>
      <xdr:colOff>63500</xdr:colOff>
      <xdr:row>57</xdr:row>
      <xdr:rowOff>150902</xdr:rowOff>
    </xdr:to>
    <xdr:cxnSp macro="">
      <xdr:nvCxnSpPr>
        <xdr:cNvPr id="121" name="直線コネクタ 120"/>
        <xdr:cNvCxnSpPr/>
      </xdr:nvCxnSpPr>
      <xdr:spPr>
        <a:xfrm flipV="1">
          <a:off x="3797300" y="9805708"/>
          <a:ext cx="838200" cy="117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40721</xdr:rowOff>
    </xdr:from>
    <xdr:ext cx="534377" cy="259045"/>
    <xdr:sp macro="" textlink="">
      <xdr:nvSpPr>
        <xdr:cNvPr id="122" name="物件費平均値テキスト"/>
        <xdr:cNvSpPr txBox="1"/>
      </xdr:nvSpPr>
      <xdr:spPr>
        <a:xfrm>
          <a:off x="4686300" y="9299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17844</xdr:rowOff>
    </xdr:from>
    <xdr:to>
      <xdr:col>24</xdr:col>
      <xdr:colOff>114300</xdr:colOff>
      <xdr:row>55</xdr:row>
      <xdr:rowOff>119444</xdr:rowOff>
    </xdr:to>
    <xdr:sp macro="" textlink="">
      <xdr:nvSpPr>
        <xdr:cNvPr id="123" name="フローチャート: 判断 122"/>
        <xdr:cNvSpPr/>
      </xdr:nvSpPr>
      <xdr:spPr>
        <a:xfrm>
          <a:off x="4584700" y="944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150902</xdr:rowOff>
    </xdr:from>
    <xdr:to>
      <xdr:col>19</xdr:col>
      <xdr:colOff>177800</xdr:colOff>
      <xdr:row>58</xdr:row>
      <xdr:rowOff>15227</xdr:rowOff>
    </xdr:to>
    <xdr:cxnSp macro="">
      <xdr:nvCxnSpPr>
        <xdr:cNvPr id="124" name="直線コネクタ 123"/>
        <xdr:cNvCxnSpPr/>
      </xdr:nvCxnSpPr>
      <xdr:spPr>
        <a:xfrm flipV="1">
          <a:off x="2908300" y="9923552"/>
          <a:ext cx="889000" cy="35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77203</xdr:rowOff>
    </xdr:from>
    <xdr:to>
      <xdr:col>20</xdr:col>
      <xdr:colOff>38100</xdr:colOff>
      <xdr:row>56</xdr:row>
      <xdr:rowOff>7353</xdr:rowOff>
    </xdr:to>
    <xdr:sp macro="" textlink="">
      <xdr:nvSpPr>
        <xdr:cNvPr id="125" name="フローチャート: 判断 124"/>
        <xdr:cNvSpPr/>
      </xdr:nvSpPr>
      <xdr:spPr>
        <a:xfrm>
          <a:off x="3746500" y="950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23880</xdr:rowOff>
    </xdr:from>
    <xdr:ext cx="534377" cy="259045"/>
    <xdr:sp macro="" textlink="">
      <xdr:nvSpPr>
        <xdr:cNvPr id="126" name="テキスト ボックス 125"/>
        <xdr:cNvSpPr txBox="1"/>
      </xdr:nvSpPr>
      <xdr:spPr>
        <a:xfrm>
          <a:off x="3530111" y="9282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15227</xdr:rowOff>
    </xdr:from>
    <xdr:to>
      <xdr:col>15</xdr:col>
      <xdr:colOff>50800</xdr:colOff>
      <xdr:row>58</xdr:row>
      <xdr:rowOff>16942</xdr:rowOff>
    </xdr:to>
    <xdr:cxnSp macro="">
      <xdr:nvCxnSpPr>
        <xdr:cNvPr id="127" name="直線コネクタ 126"/>
        <xdr:cNvCxnSpPr/>
      </xdr:nvCxnSpPr>
      <xdr:spPr>
        <a:xfrm flipV="1">
          <a:off x="2019300" y="9959327"/>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121285</xdr:rowOff>
    </xdr:from>
    <xdr:to>
      <xdr:col>15</xdr:col>
      <xdr:colOff>101600</xdr:colOff>
      <xdr:row>56</xdr:row>
      <xdr:rowOff>51435</xdr:rowOff>
    </xdr:to>
    <xdr:sp macro="" textlink="">
      <xdr:nvSpPr>
        <xdr:cNvPr id="128" name="フローチャート: 判断 127"/>
        <xdr:cNvSpPr/>
      </xdr:nvSpPr>
      <xdr:spPr>
        <a:xfrm>
          <a:off x="2857500" y="9551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67962</xdr:rowOff>
    </xdr:from>
    <xdr:ext cx="534377" cy="259045"/>
    <xdr:sp macro="" textlink="">
      <xdr:nvSpPr>
        <xdr:cNvPr id="129" name="テキスト ボックス 128"/>
        <xdr:cNvSpPr txBox="1"/>
      </xdr:nvSpPr>
      <xdr:spPr>
        <a:xfrm>
          <a:off x="2641111" y="9326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150425</xdr:rowOff>
    </xdr:from>
    <xdr:to>
      <xdr:col>10</xdr:col>
      <xdr:colOff>114300</xdr:colOff>
      <xdr:row>58</xdr:row>
      <xdr:rowOff>16942</xdr:rowOff>
    </xdr:to>
    <xdr:cxnSp macro="">
      <xdr:nvCxnSpPr>
        <xdr:cNvPr id="130" name="直線コネクタ 129"/>
        <xdr:cNvCxnSpPr/>
      </xdr:nvCxnSpPr>
      <xdr:spPr>
        <a:xfrm>
          <a:off x="1130300" y="9923075"/>
          <a:ext cx="889000" cy="37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144640</xdr:rowOff>
    </xdr:from>
    <xdr:to>
      <xdr:col>10</xdr:col>
      <xdr:colOff>165100</xdr:colOff>
      <xdr:row>56</xdr:row>
      <xdr:rowOff>74790</xdr:rowOff>
    </xdr:to>
    <xdr:sp macro="" textlink="">
      <xdr:nvSpPr>
        <xdr:cNvPr id="131" name="フローチャート: 判断 130"/>
        <xdr:cNvSpPr/>
      </xdr:nvSpPr>
      <xdr:spPr>
        <a:xfrm>
          <a:off x="1968500" y="9574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91317</xdr:rowOff>
    </xdr:from>
    <xdr:ext cx="534377" cy="259045"/>
    <xdr:sp macro="" textlink="">
      <xdr:nvSpPr>
        <xdr:cNvPr id="132" name="テキスト ボックス 131"/>
        <xdr:cNvSpPr txBox="1"/>
      </xdr:nvSpPr>
      <xdr:spPr>
        <a:xfrm>
          <a:off x="1752111" y="9349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152565</xdr:rowOff>
    </xdr:from>
    <xdr:to>
      <xdr:col>6</xdr:col>
      <xdr:colOff>38100</xdr:colOff>
      <xdr:row>56</xdr:row>
      <xdr:rowOff>82715</xdr:rowOff>
    </xdr:to>
    <xdr:sp macro="" textlink="">
      <xdr:nvSpPr>
        <xdr:cNvPr id="133" name="フローチャート: 判断 132"/>
        <xdr:cNvSpPr/>
      </xdr:nvSpPr>
      <xdr:spPr>
        <a:xfrm>
          <a:off x="1079500" y="9582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99242</xdr:rowOff>
    </xdr:from>
    <xdr:ext cx="534377" cy="259045"/>
    <xdr:sp macro="" textlink="">
      <xdr:nvSpPr>
        <xdr:cNvPr id="134" name="テキスト ボックス 133"/>
        <xdr:cNvSpPr txBox="1"/>
      </xdr:nvSpPr>
      <xdr:spPr>
        <a:xfrm>
          <a:off x="863111" y="9357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153708</xdr:rowOff>
    </xdr:from>
    <xdr:to>
      <xdr:col>24</xdr:col>
      <xdr:colOff>114300</xdr:colOff>
      <xdr:row>57</xdr:row>
      <xdr:rowOff>83858</xdr:rowOff>
    </xdr:to>
    <xdr:sp macro="" textlink="">
      <xdr:nvSpPr>
        <xdr:cNvPr id="140" name="楕円 139"/>
        <xdr:cNvSpPr/>
      </xdr:nvSpPr>
      <xdr:spPr>
        <a:xfrm>
          <a:off x="4584700" y="9754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68635</xdr:rowOff>
    </xdr:from>
    <xdr:ext cx="534377" cy="259045"/>
    <xdr:sp macro="" textlink="">
      <xdr:nvSpPr>
        <xdr:cNvPr id="141" name="物件費該当値テキスト"/>
        <xdr:cNvSpPr txBox="1"/>
      </xdr:nvSpPr>
      <xdr:spPr>
        <a:xfrm>
          <a:off x="4686300" y="966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100102</xdr:rowOff>
    </xdr:from>
    <xdr:to>
      <xdr:col>20</xdr:col>
      <xdr:colOff>38100</xdr:colOff>
      <xdr:row>58</xdr:row>
      <xdr:rowOff>30252</xdr:rowOff>
    </xdr:to>
    <xdr:sp macro="" textlink="">
      <xdr:nvSpPr>
        <xdr:cNvPr id="142" name="楕円 141"/>
        <xdr:cNvSpPr/>
      </xdr:nvSpPr>
      <xdr:spPr>
        <a:xfrm>
          <a:off x="3746500" y="987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21379</xdr:rowOff>
    </xdr:from>
    <xdr:ext cx="534377" cy="259045"/>
    <xdr:sp macro="" textlink="">
      <xdr:nvSpPr>
        <xdr:cNvPr id="143" name="テキスト ボックス 142"/>
        <xdr:cNvSpPr txBox="1"/>
      </xdr:nvSpPr>
      <xdr:spPr>
        <a:xfrm>
          <a:off x="3530111" y="9965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135877</xdr:rowOff>
    </xdr:from>
    <xdr:to>
      <xdr:col>15</xdr:col>
      <xdr:colOff>101600</xdr:colOff>
      <xdr:row>58</xdr:row>
      <xdr:rowOff>66027</xdr:rowOff>
    </xdr:to>
    <xdr:sp macro="" textlink="">
      <xdr:nvSpPr>
        <xdr:cNvPr id="144" name="楕円 143"/>
        <xdr:cNvSpPr/>
      </xdr:nvSpPr>
      <xdr:spPr>
        <a:xfrm>
          <a:off x="2857500" y="990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57154</xdr:rowOff>
    </xdr:from>
    <xdr:ext cx="534377" cy="259045"/>
    <xdr:sp macro="" textlink="">
      <xdr:nvSpPr>
        <xdr:cNvPr id="145" name="テキスト ボックス 144"/>
        <xdr:cNvSpPr txBox="1"/>
      </xdr:nvSpPr>
      <xdr:spPr>
        <a:xfrm>
          <a:off x="2641111" y="1000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137592</xdr:rowOff>
    </xdr:from>
    <xdr:to>
      <xdr:col>10</xdr:col>
      <xdr:colOff>165100</xdr:colOff>
      <xdr:row>58</xdr:row>
      <xdr:rowOff>67742</xdr:rowOff>
    </xdr:to>
    <xdr:sp macro="" textlink="">
      <xdr:nvSpPr>
        <xdr:cNvPr id="146" name="楕円 145"/>
        <xdr:cNvSpPr/>
      </xdr:nvSpPr>
      <xdr:spPr>
        <a:xfrm>
          <a:off x="1968500" y="9910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58869</xdr:rowOff>
    </xdr:from>
    <xdr:ext cx="534377" cy="259045"/>
    <xdr:sp macro="" textlink="">
      <xdr:nvSpPr>
        <xdr:cNvPr id="147" name="テキスト ボックス 146"/>
        <xdr:cNvSpPr txBox="1"/>
      </xdr:nvSpPr>
      <xdr:spPr>
        <a:xfrm>
          <a:off x="1752111" y="10002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99625</xdr:rowOff>
    </xdr:from>
    <xdr:to>
      <xdr:col>6</xdr:col>
      <xdr:colOff>38100</xdr:colOff>
      <xdr:row>58</xdr:row>
      <xdr:rowOff>29775</xdr:rowOff>
    </xdr:to>
    <xdr:sp macro="" textlink="">
      <xdr:nvSpPr>
        <xdr:cNvPr id="148" name="楕円 147"/>
        <xdr:cNvSpPr/>
      </xdr:nvSpPr>
      <xdr:spPr>
        <a:xfrm>
          <a:off x="1079500" y="987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20902</xdr:rowOff>
    </xdr:from>
    <xdr:ext cx="534377" cy="259045"/>
    <xdr:sp macro="" textlink="">
      <xdr:nvSpPr>
        <xdr:cNvPr id="149" name="テキスト ボックス 148"/>
        <xdr:cNvSpPr txBox="1"/>
      </xdr:nvSpPr>
      <xdr:spPr>
        <a:xfrm>
          <a:off x="863111" y="9965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3" name="テキスト ボックス 162"/>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165836</xdr:rowOff>
    </xdr:from>
    <xdr:to>
      <xdr:col>24</xdr:col>
      <xdr:colOff>62865</xdr:colOff>
      <xdr:row>79</xdr:row>
      <xdr:rowOff>21361</xdr:rowOff>
    </xdr:to>
    <xdr:cxnSp macro="">
      <xdr:nvCxnSpPr>
        <xdr:cNvPr id="173" name="直線コネクタ 172"/>
        <xdr:cNvCxnSpPr/>
      </xdr:nvCxnSpPr>
      <xdr:spPr>
        <a:xfrm flipV="1">
          <a:off x="4633595" y="12167336"/>
          <a:ext cx="1270" cy="1398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25188</xdr:rowOff>
    </xdr:from>
    <xdr:ext cx="378565" cy="259045"/>
    <xdr:sp macro="" textlink="">
      <xdr:nvSpPr>
        <xdr:cNvPr id="174" name="維持補修費最小値テキスト"/>
        <xdr:cNvSpPr txBox="1"/>
      </xdr:nvSpPr>
      <xdr:spPr>
        <a:xfrm>
          <a:off x="4686300" y="135697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21361</xdr:rowOff>
    </xdr:from>
    <xdr:to>
      <xdr:col>24</xdr:col>
      <xdr:colOff>152400</xdr:colOff>
      <xdr:row>79</xdr:row>
      <xdr:rowOff>21361</xdr:rowOff>
    </xdr:to>
    <xdr:cxnSp macro="">
      <xdr:nvCxnSpPr>
        <xdr:cNvPr id="175" name="直線コネクタ 174"/>
        <xdr:cNvCxnSpPr/>
      </xdr:nvCxnSpPr>
      <xdr:spPr>
        <a:xfrm>
          <a:off x="4546600" y="13565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112513</xdr:rowOff>
    </xdr:from>
    <xdr:ext cx="534377" cy="259045"/>
    <xdr:sp macro="" textlink="">
      <xdr:nvSpPr>
        <xdr:cNvPr id="176" name="維持補修費最大値テキスト"/>
        <xdr:cNvSpPr txBox="1"/>
      </xdr:nvSpPr>
      <xdr:spPr>
        <a:xfrm>
          <a:off x="4686300" y="11942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165836</xdr:rowOff>
    </xdr:from>
    <xdr:to>
      <xdr:col>24</xdr:col>
      <xdr:colOff>152400</xdr:colOff>
      <xdr:row>70</xdr:row>
      <xdr:rowOff>165836</xdr:rowOff>
    </xdr:to>
    <xdr:cxnSp macro="">
      <xdr:nvCxnSpPr>
        <xdr:cNvPr id="177" name="直線コネクタ 176"/>
        <xdr:cNvCxnSpPr/>
      </xdr:nvCxnSpPr>
      <xdr:spPr>
        <a:xfrm>
          <a:off x="4546600" y="12167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42621</xdr:rowOff>
    </xdr:from>
    <xdr:to>
      <xdr:col>24</xdr:col>
      <xdr:colOff>63500</xdr:colOff>
      <xdr:row>78</xdr:row>
      <xdr:rowOff>59689</xdr:rowOff>
    </xdr:to>
    <xdr:cxnSp macro="">
      <xdr:nvCxnSpPr>
        <xdr:cNvPr id="178" name="直線コネクタ 177"/>
        <xdr:cNvCxnSpPr/>
      </xdr:nvCxnSpPr>
      <xdr:spPr>
        <a:xfrm flipV="1">
          <a:off x="3797300" y="13415721"/>
          <a:ext cx="838200" cy="17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156811</xdr:rowOff>
    </xdr:from>
    <xdr:ext cx="469744" cy="259045"/>
    <xdr:sp macro="" textlink="">
      <xdr:nvSpPr>
        <xdr:cNvPr id="179" name="維持補修費平均値テキスト"/>
        <xdr:cNvSpPr txBox="1"/>
      </xdr:nvSpPr>
      <xdr:spPr>
        <a:xfrm>
          <a:off x="4686300" y="130155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133934</xdr:rowOff>
    </xdr:from>
    <xdr:to>
      <xdr:col>24</xdr:col>
      <xdr:colOff>114300</xdr:colOff>
      <xdr:row>77</xdr:row>
      <xdr:rowOff>64084</xdr:rowOff>
    </xdr:to>
    <xdr:sp macro="" textlink="">
      <xdr:nvSpPr>
        <xdr:cNvPr id="180" name="フローチャート: 判断 179"/>
        <xdr:cNvSpPr/>
      </xdr:nvSpPr>
      <xdr:spPr>
        <a:xfrm>
          <a:off x="4584700" y="1316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44450</xdr:rowOff>
    </xdr:from>
    <xdr:to>
      <xdr:col>19</xdr:col>
      <xdr:colOff>177800</xdr:colOff>
      <xdr:row>78</xdr:row>
      <xdr:rowOff>59689</xdr:rowOff>
    </xdr:to>
    <xdr:cxnSp macro="">
      <xdr:nvCxnSpPr>
        <xdr:cNvPr id="181" name="直線コネクタ 180"/>
        <xdr:cNvCxnSpPr/>
      </xdr:nvCxnSpPr>
      <xdr:spPr>
        <a:xfrm>
          <a:off x="2908300" y="1341755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24206</xdr:rowOff>
    </xdr:from>
    <xdr:to>
      <xdr:col>20</xdr:col>
      <xdr:colOff>38100</xdr:colOff>
      <xdr:row>77</xdr:row>
      <xdr:rowOff>125806</xdr:rowOff>
    </xdr:to>
    <xdr:sp macro="" textlink="">
      <xdr:nvSpPr>
        <xdr:cNvPr id="182" name="フローチャート: 判断 181"/>
        <xdr:cNvSpPr/>
      </xdr:nvSpPr>
      <xdr:spPr>
        <a:xfrm>
          <a:off x="3746500" y="132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142333</xdr:rowOff>
    </xdr:from>
    <xdr:ext cx="469744" cy="259045"/>
    <xdr:sp macro="" textlink="">
      <xdr:nvSpPr>
        <xdr:cNvPr id="183" name="テキスト ボックス 182"/>
        <xdr:cNvSpPr txBox="1"/>
      </xdr:nvSpPr>
      <xdr:spPr>
        <a:xfrm>
          <a:off x="3562428" y="13001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35840</xdr:rowOff>
    </xdr:from>
    <xdr:to>
      <xdr:col>15</xdr:col>
      <xdr:colOff>50800</xdr:colOff>
      <xdr:row>78</xdr:row>
      <xdr:rowOff>44450</xdr:rowOff>
    </xdr:to>
    <xdr:cxnSp macro="">
      <xdr:nvCxnSpPr>
        <xdr:cNvPr id="184" name="直線コネクタ 183"/>
        <xdr:cNvCxnSpPr/>
      </xdr:nvCxnSpPr>
      <xdr:spPr>
        <a:xfrm>
          <a:off x="2019300" y="13408940"/>
          <a:ext cx="889000" cy="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164643</xdr:rowOff>
    </xdr:from>
    <xdr:to>
      <xdr:col>15</xdr:col>
      <xdr:colOff>101600</xdr:colOff>
      <xdr:row>77</xdr:row>
      <xdr:rowOff>94793</xdr:rowOff>
    </xdr:to>
    <xdr:sp macro="" textlink="">
      <xdr:nvSpPr>
        <xdr:cNvPr id="185" name="フローチャート: 判断 184"/>
        <xdr:cNvSpPr/>
      </xdr:nvSpPr>
      <xdr:spPr>
        <a:xfrm>
          <a:off x="2857500" y="13194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111320</xdr:rowOff>
    </xdr:from>
    <xdr:ext cx="469744" cy="259045"/>
    <xdr:sp macro="" textlink="">
      <xdr:nvSpPr>
        <xdr:cNvPr id="186" name="テキスト ボックス 185"/>
        <xdr:cNvSpPr txBox="1"/>
      </xdr:nvSpPr>
      <xdr:spPr>
        <a:xfrm>
          <a:off x="2673428" y="12970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165608</xdr:rowOff>
    </xdr:from>
    <xdr:to>
      <xdr:col>10</xdr:col>
      <xdr:colOff>114300</xdr:colOff>
      <xdr:row>78</xdr:row>
      <xdr:rowOff>35840</xdr:rowOff>
    </xdr:to>
    <xdr:cxnSp macro="">
      <xdr:nvCxnSpPr>
        <xdr:cNvPr id="187" name="直線コネクタ 186"/>
        <xdr:cNvCxnSpPr/>
      </xdr:nvCxnSpPr>
      <xdr:spPr>
        <a:xfrm>
          <a:off x="1130300" y="13367258"/>
          <a:ext cx="889000" cy="41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107187</xdr:rowOff>
    </xdr:from>
    <xdr:to>
      <xdr:col>10</xdr:col>
      <xdr:colOff>165100</xdr:colOff>
      <xdr:row>77</xdr:row>
      <xdr:rowOff>37337</xdr:rowOff>
    </xdr:to>
    <xdr:sp macro="" textlink="">
      <xdr:nvSpPr>
        <xdr:cNvPr id="188" name="フローチャート: 判断 187"/>
        <xdr:cNvSpPr/>
      </xdr:nvSpPr>
      <xdr:spPr>
        <a:xfrm>
          <a:off x="1968500" y="1313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53865</xdr:rowOff>
    </xdr:from>
    <xdr:ext cx="469744" cy="259045"/>
    <xdr:sp macro="" textlink="">
      <xdr:nvSpPr>
        <xdr:cNvPr id="189" name="テキスト ボックス 188"/>
        <xdr:cNvSpPr txBox="1"/>
      </xdr:nvSpPr>
      <xdr:spPr>
        <a:xfrm>
          <a:off x="1784428" y="12912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161213</xdr:rowOff>
    </xdr:from>
    <xdr:to>
      <xdr:col>6</xdr:col>
      <xdr:colOff>38100</xdr:colOff>
      <xdr:row>77</xdr:row>
      <xdr:rowOff>91363</xdr:rowOff>
    </xdr:to>
    <xdr:sp macro="" textlink="">
      <xdr:nvSpPr>
        <xdr:cNvPr id="190" name="フローチャート: 判断 189"/>
        <xdr:cNvSpPr/>
      </xdr:nvSpPr>
      <xdr:spPr>
        <a:xfrm>
          <a:off x="1079500" y="13191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107890</xdr:rowOff>
    </xdr:from>
    <xdr:ext cx="469744" cy="259045"/>
    <xdr:sp macro="" textlink="">
      <xdr:nvSpPr>
        <xdr:cNvPr id="191" name="テキスト ボックス 190"/>
        <xdr:cNvSpPr txBox="1"/>
      </xdr:nvSpPr>
      <xdr:spPr>
        <a:xfrm>
          <a:off x="895428" y="12966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163271</xdr:rowOff>
    </xdr:from>
    <xdr:to>
      <xdr:col>24</xdr:col>
      <xdr:colOff>114300</xdr:colOff>
      <xdr:row>78</xdr:row>
      <xdr:rowOff>93421</xdr:rowOff>
    </xdr:to>
    <xdr:sp macro="" textlink="">
      <xdr:nvSpPr>
        <xdr:cNvPr id="197" name="楕円 196"/>
        <xdr:cNvSpPr/>
      </xdr:nvSpPr>
      <xdr:spPr>
        <a:xfrm>
          <a:off x="4584700" y="13364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141698</xdr:rowOff>
    </xdr:from>
    <xdr:ext cx="469744" cy="259045"/>
    <xdr:sp macro="" textlink="">
      <xdr:nvSpPr>
        <xdr:cNvPr id="198" name="維持補修費該当値テキスト"/>
        <xdr:cNvSpPr txBox="1"/>
      </xdr:nvSpPr>
      <xdr:spPr>
        <a:xfrm>
          <a:off x="4686300" y="13343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8889</xdr:rowOff>
    </xdr:from>
    <xdr:to>
      <xdr:col>20</xdr:col>
      <xdr:colOff>38100</xdr:colOff>
      <xdr:row>78</xdr:row>
      <xdr:rowOff>110489</xdr:rowOff>
    </xdr:to>
    <xdr:sp macro="" textlink="">
      <xdr:nvSpPr>
        <xdr:cNvPr id="199" name="楕円 198"/>
        <xdr:cNvSpPr/>
      </xdr:nvSpPr>
      <xdr:spPr>
        <a:xfrm>
          <a:off x="3746500" y="1338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101616</xdr:rowOff>
    </xdr:from>
    <xdr:ext cx="469744" cy="259045"/>
    <xdr:sp macro="" textlink="">
      <xdr:nvSpPr>
        <xdr:cNvPr id="200" name="テキスト ボックス 199"/>
        <xdr:cNvSpPr txBox="1"/>
      </xdr:nvSpPr>
      <xdr:spPr>
        <a:xfrm>
          <a:off x="3562428" y="1347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165100</xdr:rowOff>
    </xdr:from>
    <xdr:to>
      <xdr:col>15</xdr:col>
      <xdr:colOff>101600</xdr:colOff>
      <xdr:row>78</xdr:row>
      <xdr:rowOff>95250</xdr:rowOff>
    </xdr:to>
    <xdr:sp macro="" textlink="">
      <xdr:nvSpPr>
        <xdr:cNvPr id="201" name="楕円 200"/>
        <xdr:cNvSpPr/>
      </xdr:nvSpPr>
      <xdr:spPr>
        <a:xfrm>
          <a:off x="2857500" y="1336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86377</xdr:rowOff>
    </xdr:from>
    <xdr:ext cx="469744" cy="259045"/>
    <xdr:sp macro="" textlink="">
      <xdr:nvSpPr>
        <xdr:cNvPr id="202" name="テキスト ボックス 201"/>
        <xdr:cNvSpPr txBox="1"/>
      </xdr:nvSpPr>
      <xdr:spPr>
        <a:xfrm>
          <a:off x="2673428" y="1345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156490</xdr:rowOff>
    </xdr:from>
    <xdr:to>
      <xdr:col>10</xdr:col>
      <xdr:colOff>165100</xdr:colOff>
      <xdr:row>78</xdr:row>
      <xdr:rowOff>86640</xdr:rowOff>
    </xdr:to>
    <xdr:sp macro="" textlink="">
      <xdr:nvSpPr>
        <xdr:cNvPr id="203" name="楕円 202"/>
        <xdr:cNvSpPr/>
      </xdr:nvSpPr>
      <xdr:spPr>
        <a:xfrm>
          <a:off x="1968500" y="1335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77767</xdr:rowOff>
    </xdr:from>
    <xdr:ext cx="469744" cy="259045"/>
    <xdr:sp macro="" textlink="">
      <xdr:nvSpPr>
        <xdr:cNvPr id="204" name="テキスト ボックス 203"/>
        <xdr:cNvSpPr txBox="1"/>
      </xdr:nvSpPr>
      <xdr:spPr>
        <a:xfrm>
          <a:off x="1784428" y="1345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114808</xdr:rowOff>
    </xdr:from>
    <xdr:to>
      <xdr:col>6</xdr:col>
      <xdr:colOff>38100</xdr:colOff>
      <xdr:row>78</xdr:row>
      <xdr:rowOff>44958</xdr:rowOff>
    </xdr:to>
    <xdr:sp macro="" textlink="">
      <xdr:nvSpPr>
        <xdr:cNvPr id="205" name="楕円 204"/>
        <xdr:cNvSpPr/>
      </xdr:nvSpPr>
      <xdr:spPr>
        <a:xfrm>
          <a:off x="1079500" y="13316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36085</xdr:rowOff>
    </xdr:from>
    <xdr:ext cx="469744" cy="259045"/>
    <xdr:sp macro="" textlink="">
      <xdr:nvSpPr>
        <xdr:cNvPr id="206" name="テキスト ボックス 205"/>
        <xdr:cNvSpPr txBox="1"/>
      </xdr:nvSpPr>
      <xdr:spPr>
        <a:xfrm>
          <a:off x="895428" y="13409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127609</xdr:rowOff>
    </xdr:from>
    <xdr:to>
      <xdr:col>24</xdr:col>
      <xdr:colOff>62865</xdr:colOff>
      <xdr:row>98</xdr:row>
      <xdr:rowOff>7023</xdr:rowOff>
    </xdr:to>
    <xdr:cxnSp macro="">
      <xdr:nvCxnSpPr>
        <xdr:cNvPr id="231" name="直線コネクタ 230"/>
        <xdr:cNvCxnSpPr/>
      </xdr:nvCxnSpPr>
      <xdr:spPr>
        <a:xfrm flipV="1">
          <a:off x="4633595" y="15386659"/>
          <a:ext cx="1270" cy="1422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10850</xdr:rowOff>
    </xdr:from>
    <xdr:ext cx="534377" cy="259045"/>
    <xdr:sp macro="" textlink="">
      <xdr:nvSpPr>
        <xdr:cNvPr id="232" name="扶助費最小値テキスト"/>
        <xdr:cNvSpPr txBox="1"/>
      </xdr:nvSpPr>
      <xdr:spPr>
        <a:xfrm>
          <a:off x="4686300" y="1681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7023</xdr:rowOff>
    </xdr:from>
    <xdr:to>
      <xdr:col>24</xdr:col>
      <xdr:colOff>152400</xdr:colOff>
      <xdr:row>98</xdr:row>
      <xdr:rowOff>7023</xdr:rowOff>
    </xdr:to>
    <xdr:cxnSp macro="">
      <xdr:nvCxnSpPr>
        <xdr:cNvPr id="233" name="直線コネクタ 232"/>
        <xdr:cNvCxnSpPr/>
      </xdr:nvCxnSpPr>
      <xdr:spPr>
        <a:xfrm>
          <a:off x="4546600" y="16809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74286</xdr:rowOff>
    </xdr:from>
    <xdr:ext cx="599010" cy="259045"/>
    <xdr:sp macro="" textlink="">
      <xdr:nvSpPr>
        <xdr:cNvPr id="234" name="扶助費最大値テキスト"/>
        <xdr:cNvSpPr txBox="1"/>
      </xdr:nvSpPr>
      <xdr:spPr>
        <a:xfrm>
          <a:off x="4686300" y="15161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127609</xdr:rowOff>
    </xdr:from>
    <xdr:to>
      <xdr:col>24</xdr:col>
      <xdr:colOff>152400</xdr:colOff>
      <xdr:row>89</xdr:row>
      <xdr:rowOff>127609</xdr:rowOff>
    </xdr:to>
    <xdr:cxnSp macro="">
      <xdr:nvCxnSpPr>
        <xdr:cNvPr id="235" name="直線コネクタ 234"/>
        <xdr:cNvCxnSpPr/>
      </xdr:nvCxnSpPr>
      <xdr:spPr>
        <a:xfrm>
          <a:off x="4546600" y="15386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7099</xdr:rowOff>
    </xdr:from>
    <xdr:to>
      <xdr:col>24</xdr:col>
      <xdr:colOff>63500</xdr:colOff>
      <xdr:row>95</xdr:row>
      <xdr:rowOff>51994</xdr:rowOff>
    </xdr:to>
    <xdr:cxnSp macro="">
      <xdr:nvCxnSpPr>
        <xdr:cNvPr id="236" name="直線コネクタ 235"/>
        <xdr:cNvCxnSpPr/>
      </xdr:nvCxnSpPr>
      <xdr:spPr>
        <a:xfrm flipV="1">
          <a:off x="3797300" y="16294849"/>
          <a:ext cx="838200" cy="44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136898</xdr:rowOff>
    </xdr:from>
    <xdr:ext cx="599010" cy="259045"/>
    <xdr:sp macro="" textlink="">
      <xdr:nvSpPr>
        <xdr:cNvPr id="237" name="扶助費平均値テキスト"/>
        <xdr:cNvSpPr txBox="1"/>
      </xdr:nvSpPr>
      <xdr:spPr>
        <a:xfrm>
          <a:off x="4686300" y="160817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114021</xdr:rowOff>
    </xdr:from>
    <xdr:to>
      <xdr:col>24</xdr:col>
      <xdr:colOff>114300</xdr:colOff>
      <xdr:row>95</xdr:row>
      <xdr:rowOff>44171</xdr:rowOff>
    </xdr:to>
    <xdr:sp macro="" textlink="">
      <xdr:nvSpPr>
        <xdr:cNvPr id="238" name="フローチャート: 判断 237"/>
        <xdr:cNvSpPr/>
      </xdr:nvSpPr>
      <xdr:spPr>
        <a:xfrm>
          <a:off x="4584700" y="1623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51994</xdr:rowOff>
    </xdr:from>
    <xdr:to>
      <xdr:col>19</xdr:col>
      <xdr:colOff>177800</xdr:colOff>
      <xdr:row>95</xdr:row>
      <xdr:rowOff>121844</xdr:rowOff>
    </xdr:to>
    <xdr:cxnSp macro="">
      <xdr:nvCxnSpPr>
        <xdr:cNvPr id="239" name="直線コネクタ 238"/>
        <xdr:cNvCxnSpPr/>
      </xdr:nvCxnSpPr>
      <xdr:spPr>
        <a:xfrm flipV="1">
          <a:off x="2908300" y="16339744"/>
          <a:ext cx="889000" cy="69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167639</xdr:rowOff>
    </xdr:from>
    <xdr:to>
      <xdr:col>20</xdr:col>
      <xdr:colOff>38100</xdr:colOff>
      <xdr:row>95</xdr:row>
      <xdr:rowOff>97789</xdr:rowOff>
    </xdr:to>
    <xdr:sp macro="" textlink="">
      <xdr:nvSpPr>
        <xdr:cNvPr id="240" name="フローチャート: 判断 239"/>
        <xdr:cNvSpPr/>
      </xdr:nvSpPr>
      <xdr:spPr>
        <a:xfrm>
          <a:off x="3746500" y="1628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114316</xdr:rowOff>
    </xdr:from>
    <xdr:ext cx="599010" cy="259045"/>
    <xdr:sp macro="" textlink="">
      <xdr:nvSpPr>
        <xdr:cNvPr id="241" name="テキスト ボックス 240"/>
        <xdr:cNvSpPr txBox="1"/>
      </xdr:nvSpPr>
      <xdr:spPr>
        <a:xfrm>
          <a:off x="3497795" y="16059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121844</xdr:rowOff>
    </xdr:from>
    <xdr:to>
      <xdr:col>15</xdr:col>
      <xdr:colOff>50800</xdr:colOff>
      <xdr:row>95</xdr:row>
      <xdr:rowOff>128854</xdr:rowOff>
    </xdr:to>
    <xdr:cxnSp macro="">
      <xdr:nvCxnSpPr>
        <xdr:cNvPr id="242" name="直線コネクタ 241"/>
        <xdr:cNvCxnSpPr/>
      </xdr:nvCxnSpPr>
      <xdr:spPr>
        <a:xfrm flipV="1">
          <a:off x="2019300" y="16409594"/>
          <a:ext cx="889000" cy="7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126200</xdr:rowOff>
    </xdr:from>
    <xdr:to>
      <xdr:col>15</xdr:col>
      <xdr:colOff>101600</xdr:colOff>
      <xdr:row>97</xdr:row>
      <xdr:rowOff>56350</xdr:rowOff>
    </xdr:to>
    <xdr:sp macro="" textlink="">
      <xdr:nvSpPr>
        <xdr:cNvPr id="243" name="フローチャート: 判断 242"/>
        <xdr:cNvSpPr/>
      </xdr:nvSpPr>
      <xdr:spPr>
        <a:xfrm>
          <a:off x="2857500" y="1658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47477</xdr:rowOff>
    </xdr:from>
    <xdr:ext cx="534377" cy="259045"/>
    <xdr:sp macro="" textlink="">
      <xdr:nvSpPr>
        <xdr:cNvPr id="244" name="テキスト ボックス 243"/>
        <xdr:cNvSpPr txBox="1"/>
      </xdr:nvSpPr>
      <xdr:spPr>
        <a:xfrm>
          <a:off x="2641111" y="1667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128854</xdr:rowOff>
    </xdr:from>
    <xdr:to>
      <xdr:col>10</xdr:col>
      <xdr:colOff>114300</xdr:colOff>
      <xdr:row>96</xdr:row>
      <xdr:rowOff>7468</xdr:rowOff>
    </xdr:to>
    <xdr:cxnSp macro="">
      <xdr:nvCxnSpPr>
        <xdr:cNvPr id="245" name="直線コネクタ 244"/>
        <xdr:cNvCxnSpPr/>
      </xdr:nvCxnSpPr>
      <xdr:spPr>
        <a:xfrm flipV="1">
          <a:off x="1130300" y="16416604"/>
          <a:ext cx="889000" cy="50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90323</xdr:rowOff>
    </xdr:from>
    <xdr:to>
      <xdr:col>10</xdr:col>
      <xdr:colOff>165100</xdr:colOff>
      <xdr:row>97</xdr:row>
      <xdr:rowOff>20473</xdr:rowOff>
    </xdr:to>
    <xdr:sp macro="" textlink="">
      <xdr:nvSpPr>
        <xdr:cNvPr id="246" name="フローチャート: 判断 245"/>
        <xdr:cNvSpPr/>
      </xdr:nvSpPr>
      <xdr:spPr>
        <a:xfrm>
          <a:off x="1968500" y="1654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11600</xdr:rowOff>
    </xdr:from>
    <xdr:ext cx="534377" cy="259045"/>
    <xdr:sp macro="" textlink="">
      <xdr:nvSpPr>
        <xdr:cNvPr id="247" name="テキスト ボックス 246"/>
        <xdr:cNvSpPr txBox="1"/>
      </xdr:nvSpPr>
      <xdr:spPr>
        <a:xfrm>
          <a:off x="1752111" y="16642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120638</xdr:rowOff>
    </xdr:from>
    <xdr:to>
      <xdr:col>6</xdr:col>
      <xdr:colOff>38100</xdr:colOff>
      <xdr:row>97</xdr:row>
      <xdr:rowOff>50788</xdr:rowOff>
    </xdr:to>
    <xdr:sp macro="" textlink="">
      <xdr:nvSpPr>
        <xdr:cNvPr id="248" name="フローチャート: 判断 247"/>
        <xdr:cNvSpPr/>
      </xdr:nvSpPr>
      <xdr:spPr>
        <a:xfrm>
          <a:off x="1079500" y="1657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41915</xdr:rowOff>
    </xdr:from>
    <xdr:ext cx="534377" cy="259045"/>
    <xdr:sp macro="" textlink="">
      <xdr:nvSpPr>
        <xdr:cNvPr id="249" name="テキスト ボックス 248"/>
        <xdr:cNvSpPr txBox="1"/>
      </xdr:nvSpPr>
      <xdr:spPr>
        <a:xfrm>
          <a:off x="863111" y="1667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127749</xdr:rowOff>
    </xdr:from>
    <xdr:to>
      <xdr:col>24</xdr:col>
      <xdr:colOff>114300</xdr:colOff>
      <xdr:row>95</xdr:row>
      <xdr:rowOff>57899</xdr:rowOff>
    </xdr:to>
    <xdr:sp macro="" textlink="">
      <xdr:nvSpPr>
        <xdr:cNvPr id="255" name="楕円 254"/>
        <xdr:cNvSpPr/>
      </xdr:nvSpPr>
      <xdr:spPr>
        <a:xfrm>
          <a:off x="4584700" y="1624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106176</xdr:rowOff>
    </xdr:from>
    <xdr:ext cx="599010" cy="259045"/>
    <xdr:sp macro="" textlink="">
      <xdr:nvSpPr>
        <xdr:cNvPr id="256" name="扶助費該当値テキスト"/>
        <xdr:cNvSpPr txBox="1"/>
      </xdr:nvSpPr>
      <xdr:spPr>
        <a:xfrm>
          <a:off x="4686300" y="16222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1194</xdr:rowOff>
    </xdr:from>
    <xdr:to>
      <xdr:col>20</xdr:col>
      <xdr:colOff>38100</xdr:colOff>
      <xdr:row>95</xdr:row>
      <xdr:rowOff>102794</xdr:rowOff>
    </xdr:to>
    <xdr:sp macro="" textlink="">
      <xdr:nvSpPr>
        <xdr:cNvPr id="257" name="楕円 256"/>
        <xdr:cNvSpPr/>
      </xdr:nvSpPr>
      <xdr:spPr>
        <a:xfrm>
          <a:off x="3746500" y="1628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93921</xdr:rowOff>
    </xdr:from>
    <xdr:ext cx="599010" cy="259045"/>
    <xdr:sp macro="" textlink="">
      <xdr:nvSpPr>
        <xdr:cNvPr id="258" name="テキスト ボックス 257"/>
        <xdr:cNvSpPr txBox="1"/>
      </xdr:nvSpPr>
      <xdr:spPr>
        <a:xfrm>
          <a:off x="3497795" y="16381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71044</xdr:rowOff>
    </xdr:from>
    <xdr:to>
      <xdr:col>15</xdr:col>
      <xdr:colOff>101600</xdr:colOff>
      <xdr:row>96</xdr:row>
      <xdr:rowOff>1194</xdr:rowOff>
    </xdr:to>
    <xdr:sp macro="" textlink="">
      <xdr:nvSpPr>
        <xdr:cNvPr id="259" name="楕円 258"/>
        <xdr:cNvSpPr/>
      </xdr:nvSpPr>
      <xdr:spPr>
        <a:xfrm>
          <a:off x="2857500" y="1635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17721</xdr:rowOff>
    </xdr:from>
    <xdr:ext cx="599010" cy="259045"/>
    <xdr:sp macro="" textlink="">
      <xdr:nvSpPr>
        <xdr:cNvPr id="260" name="テキスト ボックス 259"/>
        <xdr:cNvSpPr txBox="1"/>
      </xdr:nvSpPr>
      <xdr:spPr>
        <a:xfrm>
          <a:off x="2608795" y="16134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78054</xdr:rowOff>
    </xdr:from>
    <xdr:to>
      <xdr:col>10</xdr:col>
      <xdr:colOff>165100</xdr:colOff>
      <xdr:row>96</xdr:row>
      <xdr:rowOff>8204</xdr:rowOff>
    </xdr:to>
    <xdr:sp macro="" textlink="">
      <xdr:nvSpPr>
        <xdr:cNvPr id="261" name="楕円 260"/>
        <xdr:cNvSpPr/>
      </xdr:nvSpPr>
      <xdr:spPr>
        <a:xfrm>
          <a:off x="1968500" y="1636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24731</xdr:rowOff>
    </xdr:from>
    <xdr:ext cx="599010" cy="259045"/>
    <xdr:sp macro="" textlink="">
      <xdr:nvSpPr>
        <xdr:cNvPr id="262" name="テキスト ボックス 261"/>
        <xdr:cNvSpPr txBox="1"/>
      </xdr:nvSpPr>
      <xdr:spPr>
        <a:xfrm>
          <a:off x="1719795" y="16141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128118</xdr:rowOff>
    </xdr:from>
    <xdr:to>
      <xdr:col>6</xdr:col>
      <xdr:colOff>38100</xdr:colOff>
      <xdr:row>96</xdr:row>
      <xdr:rowOff>58268</xdr:rowOff>
    </xdr:to>
    <xdr:sp macro="" textlink="">
      <xdr:nvSpPr>
        <xdr:cNvPr id="263" name="楕円 262"/>
        <xdr:cNvSpPr/>
      </xdr:nvSpPr>
      <xdr:spPr>
        <a:xfrm>
          <a:off x="1079500" y="1641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74795</xdr:rowOff>
    </xdr:from>
    <xdr:ext cx="599010" cy="259045"/>
    <xdr:sp macro="" textlink="">
      <xdr:nvSpPr>
        <xdr:cNvPr id="264" name="テキスト ボックス 263"/>
        <xdr:cNvSpPr txBox="1"/>
      </xdr:nvSpPr>
      <xdr:spPr>
        <a:xfrm>
          <a:off x="830795" y="16191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0" name="テキスト ボックス 279"/>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2" name="テキスト ボックス 281"/>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52969</xdr:rowOff>
    </xdr:from>
    <xdr:to>
      <xdr:col>54</xdr:col>
      <xdr:colOff>189865</xdr:colOff>
      <xdr:row>33</xdr:row>
      <xdr:rowOff>156738</xdr:rowOff>
    </xdr:to>
    <xdr:cxnSp macro="">
      <xdr:nvCxnSpPr>
        <xdr:cNvPr id="288" name="直線コネクタ 287"/>
        <xdr:cNvCxnSpPr/>
      </xdr:nvCxnSpPr>
      <xdr:spPr>
        <a:xfrm flipV="1">
          <a:off x="10475595" y="5196469"/>
          <a:ext cx="1270" cy="618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160565</xdr:rowOff>
    </xdr:from>
    <xdr:ext cx="599010" cy="259045"/>
    <xdr:sp macro="" textlink="">
      <xdr:nvSpPr>
        <xdr:cNvPr id="289" name="補助費等最小値テキスト"/>
        <xdr:cNvSpPr txBox="1"/>
      </xdr:nvSpPr>
      <xdr:spPr>
        <a:xfrm>
          <a:off x="10528300" y="5818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156738</xdr:rowOff>
    </xdr:from>
    <xdr:to>
      <xdr:col>55</xdr:col>
      <xdr:colOff>88900</xdr:colOff>
      <xdr:row>33</xdr:row>
      <xdr:rowOff>156738</xdr:rowOff>
    </xdr:to>
    <xdr:cxnSp macro="">
      <xdr:nvCxnSpPr>
        <xdr:cNvPr id="290" name="直線コネクタ 289"/>
        <xdr:cNvCxnSpPr/>
      </xdr:nvCxnSpPr>
      <xdr:spPr>
        <a:xfrm>
          <a:off x="10388600" y="581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171096</xdr:rowOff>
    </xdr:from>
    <xdr:ext cx="599010" cy="259045"/>
    <xdr:sp macro="" textlink="">
      <xdr:nvSpPr>
        <xdr:cNvPr id="291" name="補助費等最大値テキスト"/>
        <xdr:cNvSpPr txBox="1"/>
      </xdr:nvSpPr>
      <xdr:spPr>
        <a:xfrm>
          <a:off x="10528300" y="4971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52969</xdr:rowOff>
    </xdr:from>
    <xdr:to>
      <xdr:col>55</xdr:col>
      <xdr:colOff>88900</xdr:colOff>
      <xdr:row>30</xdr:row>
      <xdr:rowOff>52969</xdr:rowOff>
    </xdr:to>
    <xdr:cxnSp macro="">
      <xdr:nvCxnSpPr>
        <xdr:cNvPr id="292" name="直線コネクタ 291"/>
        <xdr:cNvCxnSpPr/>
      </xdr:nvCxnSpPr>
      <xdr:spPr>
        <a:xfrm>
          <a:off x="10388600" y="5196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102286</xdr:rowOff>
    </xdr:from>
    <xdr:to>
      <xdr:col>55</xdr:col>
      <xdr:colOff>0</xdr:colOff>
      <xdr:row>36</xdr:row>
      <xdr:rowOff>49175</xdr:rowOff>
    </xdr:to>
    <xdr:cxnSp macro="">
      <xdr:nvCxnSpPr>
        <xdr:cNvPr id="293" name="直線コネクタ 292"/>
        <xdr:cNvCxnSpPr/>
      </xdr:nvCxnSpPr>
      <xdr:spPr>
        <a:xfrm flipV="1">
          <a:off x="9639300" y="5417236"/>
          <a:ext cx="838200" cy="804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115181</xdr:rowOff>
    </xdr:from>
    <xdr:ext cx="599010" cy="259045"/>
    <xdr:sp macro="" textlink="">
      <xdr:nvSpPr>
        <xdr:cNvPr id="294" name="補助費等平均値テキスト"/>
        <xdr:cNvSpPr txBox="1"/>
      </xdr:nvSpPr>
      <xdr:spPr>
        <a:xfrm>
          <a:off x="10528300" y="56015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136754</xdr:rowOff>
    </xdr:from>
    <xdr:to>
      <xdr:col>55</xdr:col>
      <xdr:colOff>50800</xdr:colOff>
      <xdr:row>33</xdr:row>
      <xdr:rowOff>66904</xdr:rowOff>
    </xdr:to>
    <xdr:sp macro="" textlink="">
      <xdr:nvSpPr>
        <xdr:cNvPr id="295" name="フローチャート: 判断 294"/>
        <xdr:cNvSpPr/>
      </xdr:nvSpPr>
      <xdr:spPr>
        <a:xfrm>
          <a:off x="10426700" y="562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49175</xdr:rowOff>
    </xdr:from>
    <xdr:to>
      <xdr:col>50</xdr:col>
      <xdr:colOff>114300</xdr:colOff>
      <xdr:row>36</xdr:row>
      <xdr:rowOff>69024</xdr:rowOff>
    </xdr:to>
    <xdr:cxnSp macro="">
      <xdr:nvCxnSpPr>
        <xdr:cNvPr id="296" name="直線コネクタ 295"/>
        <xdr:cNvCxnSpPr/>
      </xdr:nvCxnSpPr>
      <xdr:spPr>
        <a:xfrm flipV="1">
          <a:off x="8750300" y="6221375"/>
          <a:ext cx="889000" cy="19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96429</xdr:rowOff>
    </xdr:from>
    <xdr:to>
      <xdr:col>50</xdr:col>
      <xdr:colOff>165100</xdr:colOff>
      <xdr:row>38</xdr:row>
      <xdr:rowOff>26578</xdr:rowOff>
    </xdr:to>
    <xdr:sp macro="" textlink="">
      <xdr:nvSpPr>
        <xdr:cNvPr id="297" name="フローチャート: 判断 296"/>
        <xdr:cNvSpPr/>
      </xdr:nvSpPr>
      <xdr:spPr>
        <a:xfrm>
          <a:off x="9588500" y="644007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17705</xdr:rowOff>
    </xdr:from>
    <xdr:ext cx="534377" cy="259045"/>
    <xdr:sp macro="" textlink="">
      <xdr:nvSpPr>
        <xdr:cNvPr id="298" name="テキスト ボックス 297"/>
        <xdr:cNvSpPr txBox="1"/>
      </xdr:nvSpPr>
      <xdr:spPr>
        <a:xfrm>
          <a:off x="9372111" y="6532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69024</xdr:rowOff>
    </xdr:from>
    <xdr:to>
      <xdr:col>45</xdr:col>
      <xdr:colOff>177800</xdr:colOff>
      <xdr:row>36</xdr:row>
      <xdr:rowOff>80538</xdr:rowOff>
    </xdr:to>
    <xdr:cxnSp macro="">
      <xdr:nvCxnSpPr>
        <xdr:cNvPr id="299" name="直線コネクタ 298"/>
        <xdr:cNvCxnSpPr/>
      </xdr:nvCxnSpPr>
      <xdr:spPr>
        <a:xfrm flipV="1">
          <a:off x="7861300" y="6241224"/>
          <a:ext cx="889000" cy="1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91841</xdr:rowOff>
    </xdr:from>
    <xdr:to>
      <xdr:col>46</xdr:col>
      <xdr:colOff>38100</xdr:colOff>
      <xdr:row>38</xdr:row>
      <xdr:rowOff>21991</xdr:rowOff>
    </xdr:to>
    <xdr:sp macro="" textlink="">
      <xdr:nvSpPr>
        <xdr:cNvPr id="300" name="フローチャート: 判断 299"/>
        <xdr:cNvSpPr/>
      </xdr:nvSpPr>
      <xdr:spPr>
        <a:xfrm>
          <a:off x="8699500" y="643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13119</xdr:rowOff>
    </xdr:from>
    <xdr:ext cx="534377" cy="259045"/>
    <xdr:sp macro="" textlink="">
      <xdr:nvSpPr>
        <xdr:cNvPr id="301" name="テキスト ボックス 300"/>
        <xdr:cNvSpPr txBox="1"/>
      </xdr:nvSpPr>
      <xdr:spPr>
        <a:xfrm>
          <a:off x="8483111" y="6528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53465</xdr:rowOff>
    </xdr:from>
    <xdr:to>
      <xdr:col>41</xdr:col>
      <xdr:colOff>50800</xdr:colOff>
      <xdr:row>36</xdr:row>
      <xdr:rowOff>80538</xdr:rowOff>
    </xdr:to>
    <xdr:cxnSp macro="">
      <xdr:nvCxnSpPr>
        <xdr:cNvPr id="302" name="直線コネクタ 301"/>
        <xdr:cNvCxnSpPr/>
      </xdr:nvCxnSpPr>
      <xdr:spPr>
        <a:xfrm>
          <a:off x="6972300" y="6225665"/>
          <a:ext cx="889000" cy="27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96368</xdr:rowOff>
    </xdr:from>
    <xdr:to>
      <xdr:col>41</xdr:col>
      <xdr:colOff>101600</xdr:colOff>
      <xdr:row>38</xdr:row>
      <xdr:rowOff>26518</xdr:rowOff>
    </xdr:to>
    <xdr:sp macro="" textlink="">
      <xdr:nvSpPr>
        <xdr:cNvPr id="303" name="フローチャート: 判断 302"/>
        <xdr:cNvSpPr/>
      </xdr:nvSpPr>
      <xdr:spPr>
        <a:xfrm>
          <a:off x="7810500" y="6440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17645</xdr:rowOff>
    </xdr:from>
    <xdr:ext cx="534377" cy="259045"/>
    <xdr:sp macro="" textlink="">
      <xdr:nvSpPr>
        <xdr:cNvPr id="304" name="テキスト ボックス 303"/>
        <xdr:cNvSpPr txBox="1"/>
      </xdr:nvSpPr>
      <xdr:spPr>
        <a:xfrm>
          <a:off x="7594111" y="6532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95560</xdr:rowOff>
    </xdr:from>
    <xdr:to>
      <xdr:col>36</xdr:col>
      <xdr:colOff>165100</xdr:colOff>
      <xdr:row>38</xdr:row>
      <xdr:rowOff>25710</xdr:rowOff>
    </xdr:to>
    <xdr:sp macro="" textlink="">
      <xdr:nvSpPr>
        <xdr:cNvPr id="305" name="フローチャート: 判断 304"/>
        <xdr:cNvSpPr/>
      </xdr:nvSpPr>
      <xdr:spPr>
        <a:xfrm>
          <a:off x="6921500" y="643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16837</xdr:rowOff>
    </xdr:from>
    <xdr:ext cx="534377" cy="259045"/>
    <xdr:sp macro="" textlink="">
      <xdr:nvSpPr>
        <xdr:cNvPr id="306" name="テキスト ボックス 305"/>
        <xdr:cNvSpPr txBox="1"/>
      </xdr:nvSpPr>
      <xdr:spPr>
        <a:xfrm>
          <a:off x="6705111" y="653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51486</xdr:rowOff>
    </xdr:from>
    <xdr:to>
      <xdr:col>55</xdr:col>
      <xdr:colOff>50800</xdr:colOff>
      <xdr:row>31</xdr:row>
      <xdr:rowOff>153086</xdr:rowOff>
    </xdr:to>
    <xdr:sp macro="" textlink="">
      <xdr:nvSpPr>
        <xdr:cNvPr id="312" name="楕円 311"/>
        <xdr:cNvSpPr/>
      </xdr:nvSpPr>
      <xdr:spPr>
        <a:xfrm>
          <a:off x="10426700" y="536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74363</xdr:rowOff>
    </xdr:from>
    <xdr:ext cx="599010" cy="259045"/>
    <xdr:sp macro="" textlink="">
      <xdr:nvSpPr>
        <xdr:cNvPr id="313" name="補助費等該当値テキスト"/>
        <xdr:cNvSpPr txBox="1"/>
      </xdr:nvSpPr>
      <xdr:spPr>
        <a:xfrm>
          <a:off x="10528300" y="5217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169825</xdr:rowOff>
    </xdr:from>
    <xdr:to>
      <xdr:col>50</xdr:col>
      <xdr:colOff>165100</xdr:colOff>
      <xdr:row>36</xdr:row>
      <xdr:rowOff>99975</xdr:rowOff>
    </xdr:to>
    <xdr:sp macro="" textlink="">
      <xdr:nvSpPr>
        <xdr:cNvPr id="314" name="楕円 313"/>
        <xdr:cNvSpPr/>
      </xdr:nvSpPr>
      <xdr:spPr>
        <a:xfrm>
          <a:off x="9588500" y="617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116502</xdr:rowOff>
    </xdr:from>
    <xdr:ext cx="534377" cy="259045"/>
    <xdr:sp macro="" textlink="">
      <xdr:nvSpPr>
        <xdr:cNvPr id="315" name="テキスト ボックス 314"/>
        <xdr:cNvSpPr txBox="1"/>
      </xdr:nvSpPr>
      <xdr:spPr>
        <a:xfrm>
          <a:off x="9372111" y="5945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18224</xdr:rowOff>
    </xdr:from>
    <xdr:to>
      <xdr:col>46</xdr:col>
      <xdr:colOff>38100</xdr:colOff>
      <xdr:row>36</xdr:row>
      <xdr:rowOff>119824</xdr:rowOff>
    </xdr:to>
    <xdr:sp macro="" textlink="">
      <xdr:nvSpPr>
        <xdr:cNvPr id="316" name="楕円 315"/>
        <xdr:cNvSpPr/>
      </xdr:nvSpPr>
      <xdr:spPr>
        <a:xfrm>
          <a:off x="8699500" y="619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136351</xdr:rowOff>
    </xdr:from>
    <xdr:ext cx="534377" cy="259045"/>
    <xdr:sp macro="" textlink="">
      <xdr:nvSpPr>
        <xdr:cNvPr id="317" name="テキスト ボックス 316"/>
        <xdr:cNvSpPr txBox="1"/>
      </xdr:nvSpPr>
      <xdr:spPr>
        <a:xfrm>
          <a:off x="8483111" y="5965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29738</xdr:rowOff>
    </xdr:from>
    <xdr:to>
      <xdr:col>41</xdr:col>
      <xdr:colOff>101600</xdr:colOff>
      <xdr:row>36</xdr:row>
      <xdr:rowOff>131338</xdr:rowOff>
    </xdr:to>
    <xdr:sp macro="" textlink="">
      <xdr:nvSpPr>
        <xdr:cNvPr id="318" name="楕円 317"/>
        <xdr:cNvSpPr/>
      </xdr:nvSpPr>
      <xdr:spPr>
        <a:xfrm>
          <a:off x="7810500" y="6201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147865</xdr:rowOff>
    </xdr:from>
    <xdr:ext cx="534377" cy="259045"/>
    <xdr:sp macro="" textlink="">
      <xdr:nvSpPr>
        <xdr:cNvPr id="319" name="テキスト ボックス 318"/>
        <xdr:cNvSpPr txBox="1"/>
      </xdr:nvSpPr>
      <xdr:spPr>
        <a:xfrm>
          <a:off x="7594111" y="5977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2665</xdr:rowOff>
    </xdr:from>
    <xdr:to>
      <xdr:col>36</xdr:col>
      <xdr:colOff>165100</xdr:colOff>
      <xdr:row>36</xdr:row>
      <xdr:rowOff>104265</xdr:rowOff>
    </xdr:to>
    <xdr:sp macro="" textlink="">
      <xdr:nvSpPr>
        <xdr:cNvPr id="320" name="楕円 319"/>
        <xdr:cNvSpPr/>
      </xdr:nvSpPr>
      <xdr:spPr>
        <a:xfrm>
          <a:off x="6921500" y="617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120792</xdr:rowOff>
    </xdr:from>
    <xdr:ext cx="534377" cy="259045"/>
    <xdr:sp macro="" textlink="">
      <xdr:nvSpPr>
        <xdr:cNvPr id="321" name="テキスト ボックス 320"/>
        <xdr:cNvSpPr txBox="1"/>
      </xdr:nvSpPr>
      <xdr:spPr>
        <a:xfrm>
          <a:off x="6705111" y="5950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2" name="テキスト ボックス 331"/>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4" name="テキスト ボックス 333"/>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6" name="テキスト ボックス 335"/>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8" name="テキスト ボックス 337"/>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0" name="テキスト ボックス 339"/>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2" name="テキスト ボックス 341"/>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4" name="テキスト ボックス 343"/>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14917</xdr:rowOff>
    </xdr:from>
    <xdr:to>
      <xdr:col>54</xdr:col>
      <xdr:colOff>189865</xdr:colOff>
      <xdr:row>59</xdr:row>
      <xdr:rowOff>111631</xdr:rowOff>
    </xdr:to>
    <xdr:cxnSp macro="">
      <xdr:nvCxnSpPr>
        <xdr:cNvPr id="348" name="直線コネクタ 347"/>
        <xdr:cNvCxnSpPr/>
      </xdr:nvCxnSpPr>
      <xdr:spPr>
        <a:xfrm flipV="1">
          <a:off x="10475595" y="8758867"/>
          <a:ext cx="1270" cy="1468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115458</xdr:rowOff>
    </xdr:from>
    <xdr:ext cx="534377" cy="259045"/>
    <xdr:sp macro="" textlink="">
      <xdr:nvSpPr>
        <xdr:cNvPr id="349" name="普通建設事業費最小値テキスト"/>
        <xdr:cNvSpPr txBox="1"/>
      </xdr:nvSpPr>
      <xdr:spPr>
        <a:xfrm>
          <a:off x="10528300" y="1023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111631</xdr:rowOff>
    </xdr:from>
    <xdr:to>
      <xdr:col>55</xdr:col>
      <xdr:colOff>88900</xdr:colOff>
      <xdr:row>59</xdr:row>
      <xdr:rowOff>111631</xdr:rowOff>
    </xdr:to>
    <xdr:cxnSp macro="">
      <xdr:nvCxnSpPr>
        <xdr:cNvPr id="350" name="直線コネクタ 349"/>
        <xdr:cNvCxnSpPr/>
      </xdr:nvCxnSpPr>
      <xdr:spPr>
        <a:xfrm>
          <a:off x="10388600" y="10227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133044</xdr:rowOff>
    </xdr:from>
    <xdr:ext cx="599010" cy="259045"/>
    <xdr:sp macro="" textlink="">
      <xdr:nvSpPr>
        <xdr:cNvPr id="351" name="普通建設事業費最大値テキスト"/>
        <xdr:cNvSpPr txBox="1"/>
      </xdr:nvSpPr>
      <xdr:spPr>
        <a:xfrm>
          <a:off x="10528300" y="8534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14917</xdr:rowOff>
    </xdr:from>
    <xdr:to>
      <xdr:col>55</xdr:col>
      <xdr:colOff>88900</xdr:colOff>
      <xdr:row>51</xdr:row>
      <xdr:rowOff>14917</xdr:rowOff>
    </xdr:to>
    <xdr:cxnSp macro="">
      <xdr:nvCxnSpPr>
        <xdr:cNvPr id="352" name="直線コネクタ 351"/>
        <xdr:cNvCxnSpPr/>
      </xdr:nvCxnSpPr>
      <xdr:spPr>
        <a:xfrm>
          <a:off x="10388600" y="8758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160764</xdr:rowOff>
    </xdr:from>
    <xdr:to>
      <xdr:col>55</xdr:col>
      <xdr:colOff>0</xdr:colOff>
      <xdr:row>57</xdr:row>
      <xdr:rowOff>91890</xdr:rowOff>
    </xdr:to>
    <xdr:cxnSp macro="">
      <xdr:nvCxnSpPr>
        <xdr:cNvPr id="353" name="直線コネクタ 352"/>
        <xdr:cNvCxnSpPr/>
      </xdr:nvCxnSpPr>
      <xdr:spPr>
        <a:xfrm>
          <a:off x="9639300" y="9761964"/>
          <a:ext cx="838200" cy="102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59672</xdr:rowOff>
    </xdr:from>
    <xdr:ext cx="534377" cy="259045"/>
    <xdr:sp macro="" textlink="">
      <xdr:nvSpPr>
        <xdr:cNvPr id="354" name="普通建設事業費平均値テキスト"/>
        <xdr:cNvSpPr txBox="1"/>
      </xdr:nvSpPr>
      <xdr:spPr>
        <a:xfrm>
          <a:off x="10528300" y="9489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36795</xdr:rowOff>
    </xdr:from>
    <xdr:to>
      <xdr:col>55</xdr:col>
      <xdr:colOff>50800</xdr:colOff>
      <xdr:row>56</xdr:row>
      <xdr:rowOff>138395</xdr:rowOff>
    </xdr:to>
    <xdr:sp macro="" textlink="">
      <xdr:nvSpPr>
        <xdr:cNvPr id="355" name="フローチャート: 判断 354"/>
        <xdr:cNvSpPr/>
      </xdr:nvSpPr>
      <xdr:spPr>
        <a:xfrm>
          <a:off x="10426700" y="9637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149873</xdr:rowOff>
    </xdr:from>
    <xdr:to>
      <xdr:col>50</xdr:col>
      <xdr:colOff>114300</xdr:colOff>
      <xdr:row>56</xdr:row>
      <xdr:rowOff>160764</xdr:rowOff>
    </xdr:to>
    <xdr:cxnSp macro="">
      <xdr:nvCxnSpPr>
        <xdr:cNvPr id="356" name="直線コネクタ 355"/>
        <xdr:cNvCxnSpPr/>
      </xdr:nvCxnSpPr>
      <xdr:spPr>
        <a:xfrm>
          <a:off x="8750300" y="9751073"/>
          <a:ext cx="889000" cy="10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42380</xdr:rowOff>
    </xdr:from>
    <xdr:to>
      <xdr:col>50</xdr:col>
      <xdr:colOff>165100</xdr:colOff>
      <xdr:row>56</xdr:row>
      <xdr:rowOff>143980</xdr:rowOff>
    </xdr:to>
    <xdr:sp macro="" textlink="">
      <xdr:nvSpPr>
        <xdr:cNvPr id="357" name="フローチャート: 判断 356"/>
        <xdr:cNvSpPr/>
      </xdr:nvSpPr>
      <xdr:spPr>
        <a:xfrm>
          <a:off x="9588500" y="964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160507</xdr:rowOff>
    </xdr:from>
    <xdr:ext cx="534377" cy="259045"/>
    <xdr:sp macro="" textlink="">
      <xdr:nvSpPr>
        <xdr:cNvPr id="358" name="テキスト ボックス 357"/>
        <xdr:cNvSpPr txBox="1"/>
      </xdr:nvSpPr>
      <xdr:spPr>
        <a:xfrm>
          <a:off x="9372111" y="941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49337</xdr:rowOff>
    </xdr:from>
    <xdr:to>
      <xdr:col>45</xdr:col>
      <xdr:colOff>177800</xdr:colOff>
      <xdr:row>56</xdr:row>
      <xdr:rowOff>149873</xdr:rowOff>
    </xdr:to>
    <xdr:cxnSp macro="">
      <xdr:nvCxnSpPr>
        <xdr:cNvPr id="359" name="直線コネクタ 358"/>
        <xdr:cNvCxnSpPr/>
      </xdr:nvCxnSpPr>
      <xdr:spPr>
        <a:xfrm>
          <a:off x="7861300" y="9650537"/>
          <a:ext cx="889000" cy="100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153855</xdr:rowOff>
    </xdr:from>
    <xdr:to>
      <xdr:col>46</xdr:col>
      <xdr:colOff>38100</xdr:colOff>
      <xdr:row>57</xdr:row>
      <xdr:rowOff>84005</xdr:rowOff>
    </xdr:to>
    <xdr:sp macro="" textlink="">
      <xdr:nvSpPr>
        <xdr:cNvPr id="360" name="フローチャート: 判断 359"/>
        <xdr:cNvSpPr/>
      </xdr:nvSpPr>
      <xdr:spPr>
        <a:xfrm>
          <a:off x="8699500" y="9755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75132</xdr:rowOff>
    </xdr:from>
    <xdr:ext cx="534377" cy="259045"/>
    <xdr:sp macro="" textlink="">
      <xdr:nvSpPr>
        <xdr:cNvPr id="361" name="テキスト ボックス 360"/>
        <xdr:cNvSpPr txBox="1"/>
      </xdr:nvSpPr>
      <xdr:spPr>
        <a:xfrm>
          <a:off x="8483111" y="984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49337</xdr:rowOff>
    </xdr:from>
    <xdr:to>
      <xdr:col>41</xdr:col>
      <xdr:colOff>50800</xdr:colOff>
      <xdr:row>57</xdr:row>
      <xdr:rowOff>107827</xdr:rowOff>
    </xdr:to>
    <xdr:cxnSp macro="">
      <xdr:nvCxnSpPr>
        <xdr:cNvPr id="362" name="直線コネクタ 361"/>
        <xdr:cNvCxnSpPr/>
      </xdr:nvCxnSpPr>
      <xdr:spPr>
        <a:xfrm flipV="1">
          <a:off x="6972300" y="9650537"/>
          <a:ext cx="889000" cy="229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147258</xdr:rowOff>
    </xdr:from>
    <xdr:to>
      <xdr:col>41</xdr:col>
      <xdr:colOff>101600</xdr:colOff>
      <xdr:row>57</xdr:row>
      <xdr:rowOff>77408</xdr:rowOff>
    </xdr:to>
    <xdr:sp macro="" textlink="">
      <xdr:nvSpPr>
        <xdr:cNvPr id="363" name="フローチャート: 判断 362"/>
        <xdr:cNvSpPr/>
      </xdr:nvSpPr>
      <xdr:spPr>
        <a:xfrm>
          <a:off x="7810500" y="9748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68535</xdr:rowOff>
    </xdr:from>
    <xdr:ext cx="534377" cy="259045"/>
    <xdr:sp macro="" textlink="">
      <xdr:nvSpPr>
        <xdr:cNvPr id="364" name="テキスト ボックス 363"/>
        <xdr:cNvSpPr txBox="1"/>
      </xdr:nvSpPr>
      <xdr:spPr>
        <a:xfrm>
          <a:off x="7594111" y="984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22263</xdr:rowOff>
    </xdr:from>
    <xdr:to>
      <xdr:col>36</xdr:col>
      <xdr:colOff>165100</xdr:colOff>
      <xdr:row>57</xdr:row>
      <xdr:rowOff>123863</xdr:rowOff>
    </xdr:to>
    <xdr:sp macro="" textlink="">
      <xdr:nvSpPr>
        <xdr:cNvPr id="365" name="フローチャート: 判断 364"/>
        <xdr:cNvSpPr/>
      </xdr:nvSpPr>
      <xdr:spPr>
        <a:xfrm>
          <a:off x="6921500" y="979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140390</xdr:rowOff>
    </xdr:from>
    <xdr:ext cx="534377" cy="259045"/>
    <xdr:sp macro="" textlink="">
      <xdr:nvSpPr>
        <xdr:cNvPr id="366" name="テキスト ボックス 365"/>
        <xdr:cNvSpPr txBox="1"/>
      </xdr:nvSpPr>
      <xdr:spPr>
        <a:xfrm>
          <a:off x="6705111" y="957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41090</xdr:rowOff>
    </xdr:from>
    <xdr:to>
      <xdr:col>55</xdr:col>
      <xdr:colOff>50800</xdr:colOff>
      <xdr:row>57</xdr:row>
      <xdr:rowOff>142690</xdr:rowOff>
    </xdr:to>
    <xdr:sp macro="" textlink="">
      <xdr:nvSpPr>
        <xdr:cNvPr id="372" name="楕円 371"/>
        <xdr:cNvSpPr/>
      </xdr:nvSpPr>
      <xdr:spPr>
        <a:xfrm>
          <a:off x="10426700" y="981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19517</xdr:rowOff>
    </xdr:from>
    <xdr:ext cx="534377" cy="259045"/>
    <xdr:sp macro="" textlink="">
      <xdr:nvSpPr>
        <xdr:cNvPr id="373" name="普通建設事業費該当値テキスト"/>
        <xdr:cNvSpPr txBox="1"/>
      </xdr:nvSpPr>
      <xdr:spPr>
        <a:xfrm>
          <a:off x="10528300" y="9792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109964</xdr:rowOff>
    </xdr:from>
    <xdr:to>
      <xdr:col>50</xdr:col>
      <xdr:colOff>165100</xdr:colOff>
      <xdr:row>57</xdr:row>
      <xdr:rowOff>40114</xdr:rowOff>
    </xdr:to>
    <xdr:sp macro="" textlink="">
      <xdr:nvSpPr>
        <xdr:cNvPr id="374" name="楕円 373"/>
        <xdr:cNvSpPr/>
      </xdr:nvSpPr>
      <xdr:spPr>
        <a:xfrm>
          <a:off x="9588500" y="9711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31241</xdr:rowOff>
    </xdr:from>
    <xdr:ext cx="534377" cy="259045"/>
    <xdr:sp macro="" textlink="">
      <xdr:nvSpPr>
        <xdr:cNvPr id="375" name="テキスト ボックス 374"/>
        <xdr:cNvSpPr txBox="1"/>
      </xdr:nvSpPr>
      <xdr:spPr>
        <a:xfrm>
          <a:off x="9372111" y="980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99073</xdr:rowOff>
    </xdr:from>
    <xdr:to>
      <xdr:col>46</xdr:col>
      <xdr:colOff>38100</xdr:colOff>
      <xdr:row>57</xdr:row>
      <xdr:rowOff>29223</xdr:rowOff>
    </xdr:to>
    <xdr:sp macro="" textlink="">
      <xdr:nvSpPr>
        <xdr:cNvPr id="376" name="楕円 375"/>
        <xdr:cNvSpPr/>
      </xdr:nvSpPr>
      <xdr:spPr>
        <a:xfrm>
          <a:off x="8699500" y="970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45750</xdr:rowOff>
    </xdr:from>
    <xdr:ext cx="534377" cy="259045"/>
    <xdr:sp macro="" textlink="">
      <xdr:nvSpPr>
        <xdr:cNvPr id="377" name="テキスト ボックス 376"/>
        <xdr:cNvSpPr txBox="1"/>
      </xdr:nvSpPr>
      <xdr:spPr>
        <a:xfrm>
          <a:off x="8483111" y="9475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169987</xdr:rowOff>
    </xdr:from>
    <xdr:to>
      <xdr:col>41</xdr:col>
      <xdr:colOff>101600</xdr:colOff>
      <xdr:row>56</xdr:row>
      <xdr:rowOff>100137</xdr:rowOff>
    </xdr:to>
    <xdr:sp macro="" textlink="">
      <xdr:nvSpPr>
        <xdr:cNvPr id="378" name="楕円 377"/>
        <xdr:cNvSpPr/>
      </xdr:nvSpPr>
      <xdr:spPr>
        <a:xfrm>
          <a:off x="7810500" y="9599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116664</xdr:rowOff>
    </xdr:from>
    <xdr:ext cx="534377" cy="259045"/>
    <xdr:sp macro="" textlink="">
      <xdr:nvSpPr>
        <xdr:cNvPr id="379" name="テキスト ボックス 378"/>
        <xdr:cNvSpPr txBox="1"/>
      </xdr:nvSpPr>
      <xdr:spPr>
        <a:xfrm>
          <a:off x="7594111" y="9374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57027</xdr:rowOff>
    </xdr:from>
    <xdr:to>
      <xdr:col>36</xdr:col>
      <xdr:colOff>165100</xdr:colOff>
      <xdr:row>57</xdr:row>
      <xdr:rowOff>158627</xdr:rowOff>
    </xdr:to>
    <xdr:sp macro="" textlink="">
      <xdr:nvSpPr>
        <xdr:cNvPr id="380" name="楕円 379"/>
        <xdr:cNvSpPr/>
      </xdr:nvSpPr>
      <xdr:spPr>
        <a:xfrm>
          <a:off x="6921500" y="982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149754</xdr:rowOff>
    </xdr:from>
    <xdr:ext cx="534377" cy="259045"/>
    <xdr:sp macro="" textlink="">
      <xdr:nvSpPr>
        <xdr:cNvPr id="381" name="テキスト ボックス 380"/>
        <xdr:cNvSpPr txBox="1"/>
      </xdr:nvSpPr>
      <xdr:spPr>
        <a:xfrm>
          <a:off x="6705111" y="992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5" name="テキスト ボックス 394"/>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7" name="テキスト ボックス 396"/>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9" name="テキスト ボックス 398"/>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74023</xdr:rowOff>
    </xdr:from>
    <xdr:to>
      <xdr:col>54</xdr:col>
      <xdr:colOff>189865</xdr:colOff>
      <xdr:row>78</xdr:row>
      <xdr:rowOff>124521</xdr:rowOff>
    </xdr:to>
    <xdr:cxnSp macro="">
      <xdr:nvCxnSpPr>
        <xdr:cNvPr id="403" name="直線コネクタ 402"/>
        <xdr:cNvCxnSpPr/>
      </xdr:nvCxnSpPr>
      <xdr:spPr>
        <a:xfrm flipV="1">
          <a:off x="10475595" y="12246973"/>
          <a:ext cx="1270" cy="1250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128348</xdr:rowOff>
    </xdr:from>
    <xdr:ext cx="378565" cy="259045"/>
    <xdr:sp macro="" textlink="">
      <xdr:nvSpPr>
        <xdr:cNvPr id="404" name="普通建設事業費 （ うち新規整備　）最小値テキスト"/>
        <xdr:cNvSpPr txBox="1"/>
      </xdr:nvSpPr>
      <xdr:spPr>
        <a:xfrm>
          <a:off x="10528300" y="135014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124521</xdr:rowOff>
    </xdr:from>
    <xdr:to>
      <xdr:col>55</xdr:col>
      <xdr:colOff>88900</xdr:colOff>
      <xdr:row>78</xdr:row>
      <xdr:rowOff>124521</xdr:rowOff>
    </xdr:to>
    <xdr:cxnSp macro="">
      <xdr:nvCxnSpPr>
        <xdr:cNvPr id="405" name="直線コネクタ 404"/>
        <xdr:cNvCxnSpPr/>
      </xdr:nvCxnSpPr>
      <xdr:spPr>
        <a:xfrm>
          <a:off x="10388600" y="13497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20700</xdr:rowOff>
    </xdr:from>
    <xdr:ext cx="534377" cy="259045"/>
    <xdr:sp macro="" textlink="">
      <xdr:nvSpPr>
        <xdr:cNvPr id="406" name="普通建設事業費 （ うち新規整備　）最大値テキスト"/>
        <xdr:cNvSpPr txBox="1"/>
      </xdr:nvSpPr>
      <xdr:spPr>
        <a:xfrm>
          <a:off x="10528300" y="1202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74023</xdr:rowOff>
    </xdr:from>
    <xdr:to>
      <xdr:col>55</xdr:col>
      <xdr:colOff>88900</xdr:colOff>
      <xdr:row>71</xdr:row>
      <xdr:rowOff>74023</xdr:rowOff>
    </xdr:to>
    <xdr:cxnSp macro="">
      <xdr:nvCxnSpPr>
        <xdr:cNvPr id="407" name="直線コネクタ 406"/>
        <xdr:cNvCxnSpPr/>
      </xdr:nvCxnSpPr>
      <xdr:spPr>
        <a:xfrm>
          <a:off x="10388600" y="12246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29514</xdr:rowOff>
    </xdr:from>
    <xdr:to>
      <xdr:col>55</xdr:col>
      <xdr:colOff>0</xdr:colOff>
      <xdr:row>78</xdr:row>
      <xdr:rowOff>51003</xdr:rowOff>
    </xdr:to>
    <xdr:cxnSp macro="">
      <xdr:nvCxnSpPr>
        <xdr:cNvPr id="408" name="直線コネクタ 407"/>
        <xdr:cNvCxnSpPr/>
      </xdr:nvCxnSpPr>
      <xdr:spPr>
        <a:xfrm flipV="1">
          <a:off x="9639300" y="13402614"/>
          <a:ext cx="838200" cy="2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139118</xdr:rowOff>
    </xdr:from>
    <xdr:ext cx="534377" cy="259045"/>
    <xdr:sp macro="" textlink="">
      <xdr:nvSpPr>
        <xdr:cNvPr id="409" name="普通建設事業費 （ うち新規整備　）平均値テキスト"/>
        <xdr:cNvSpPr txBox="1"/>
      </xdr:nvSpPr>
      <xdr:spPr>
        <a:xfrm>
          <a:off x="10528300" y="129978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116241</xdr:rowOff>
    </xdr:from>
    <xdr:to>
      <xdr:col>55</xdr:col>
      <xdr:colOff>50800</xdr:colOff>
      <xdr:row>77</xdr:row>
      <xdr:rowOff>46391</xdr:rowOff>
    </xdr:to>
    <xdr:sp macro="" textlink="">
      <xdr:nvSpPr>
        <xdr:cNvPr id="410" name="フローチャート: 判断 409"/>
        <xdr:cNvSpPr/>
      </xdr:nvSpPr>
      <xdr:spPr>
        <a:xfrm>
          <a:off x="10426700" y="1314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145872</xdr:rowOff>
    </xdr:from>
    <xdr:to>
      <xdr:col>50</xdr:col>
      <xdr:colOff>114300</xdr:colOff>
      <xdr:row>78</xdr:row>
      <xdr:rowOff>51003</xdr:rowOff>
    </xdr:to>
    <xdr:cxnSp macro="">
      <xdr:nvCxnSpPr>
        <xdr:cNvPr id="411" name="直線コネクタ 410"/>
        <xdr:cNvCxnSpPr/>
      </xdr:nvCxnSpPr>
      <xdr:spPr>
        <a:xfrm>
          <a:off x="8750300" y="13347522"/>
          <a:ext cx="889000" cy="76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143033</xdr:rowOff>
    </xdr:from>
    <xdr:to>
      <xdr:col>50</xdr:col>
      <xdr:colOff>165100</xdr:colOff>
      <xdr:row>77</xdr:row>
      <xdr:rowOff>73183</xdr:rowOff>
    </xdr:to>
    <xdr:sp macro="" textlink="">
      <xdr:nvSpPr>
        <xdr:cNvPr id="412" name="フローチャート: 判断 411"/>
        <xdr:cNvSpPr/>
      </xdr:nvSpPr>
      <xdr:spPr>
        <a:xfrm>
          <a:off x="9588500" y="1317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89709</xdr:rowOff>
    </xdr:from>
    <xdr:ext cx="534377" cy="259045"/>
    <xdr:sp macro="" textlink="">
      <xdr:nvSpPr>
        <xdr:cNvPr id="413" name="テキスト ボックス 412"/>
        <xdr:cNvSpPr txBox="1"/>
      </xdr:nvSpPr>
      <xdr:spPr>
        <a:xfrm>
          <a:off x="9372111" y="12948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145872</xdr:rowOff>
    </xdr:from>
    <xdr:to>
      <xdr:col>45</xdr:col>
      <xdr:colOff>177800</xdr:colOff>
      <xdr:row>78</xdr:row>
      <xdr:rowOff>24898</xdr:rowOff>
    </xdr:to>
    <xdr:cxnSp macro="">
      <xdr:nvCxnSpPr>
        <xdr:cNvPr id="414" name="直線コネクタ 413"/>
        <xdr:cNvCxnSpPr/>
      </xdr:nvCxnSpPr>
      <xdr:spPr>
        <a:xfrm flipV="1">
          <a:off x="7861300" y="13347522"/>
          <a:ext cx="889000" cy="50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8021</xdr:rowOff>
    </xdr:from>
    <xdr:to>
      <xdr:col>46</xdr:col>
      <xdr:colOff>38100</xdr:colOff>
      <xdr:row>77</xdr:row>
      <xdr:rowOff>109621</xdr:rowOff>
    </xdr:to>
    <xdr:sp macro="" textlink="">
      <xdr:nvSpPr>
        <xdr:cNvPr id="415" name="フローチャート: 判断 414"/>
        <xdr:cNvSpPr/>
      </xdr:nvSpPr>
      <xdr:spPr>
        <a:xfrm>
          <a:off x="8699500" y="1320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126148</xdr:rowOff>
    </xdr:from>
    <xdr:ext cx="534377" cy="259045"/>
    <xdr:sp macro="" textlink="">
      <xdr:nvSpPr>
        <xdr:cNvPr id="416" name="テキスト ボックス 415"/>
        <xdr:cNvSpPr txBox="1"/>
      </xdr:nvSpPr>
      <xdr:spPr>
        <a:xfrm>
          <a:off x="8483111" y="12984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24898</xdr:rowOff>
    </xdr:from>
    <xdr:to>
      <xdr:col>41</xdr:col>
      <xdr:colOff>50800</xdr:colOff>
      <xdr:row>78</xdr:row>
      <xdr:rowOff>65656</xdr:rowOff>
    </xdr:to>
    <xdr:cxnSp macro="">
      <xdr:nvCxnSpPr>
        <xdr:cNvPr id="417" name="直線コネクタ 416"/>
        <xdr:cNvCxnSpPr/>
      </xdr:nvCxnSpPr>
      <xdr:spPr>
        <a:xfrm flipV="1">
          <a:off x="6972300" y="13397998"/>
          <a:ext cx="889000" cy="4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138460</xdr:rowOff>
    </xdr:from>
    <xdr:to>
      <xdr:col>41</xdr:col>
      <xdr:colOff>101600</xdr:colOff>
      <xdr:row>77</xdr:row>
      <xdr:rowOff>68610</xdr:rowOff>
    </xdr:to>
    <xdr:sp macro="" textlink="">
      <xdr:nvSpPr>
        <xdr:cNvPr id="418" name="フローチャート: 判断 417"/>
        <xdr:cNvSpPr/>
      </xdr:nvSpPr>
      <xdr:spPr>
        <a:xfrm>
          <a:off x="7810500" y="1316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85138</xdr:rowOff>
    </xdr:from>
    <xdr:ext cx="534377" cy="259045"/>
    <xdr:sp macro="" textlink="">
      <xdr:nvSpPr>
        <xdr:cNvPr id="419" name="テキスト ボックス 418"/>
        <xdr:cNvSpPr txBox="1"/>
      </xdr:nvSpPr>
      <xdr:spPr>
        <a:xfrm>
          <a:off x="7594111" y="1294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139032</xdr:rowOff>
    </xdr:from>
    <xdr:to>
      <xdr:col>36</xdr:col>
      <xdr:colOff>165100</xdr:colOff>
      <xdr:row>77</xdr:row>
      <xdr:rowOff>69182</xdr:rowOff>
    </xdr:to>
    <xdr:sp macro="" textlink="">
      <xdr:nvSpPr>
        <xdr:cNvPr id="420" name="フローチャート: 判断 419"/>
        <xdr:cNvSpPr/>
      </xdr:nvSpPr>
      <xdr:spPr>
        <a:xfrm>
          <a:off x="6921500" y="1316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85709</xdr:rowOff>
    </xdr:from>
    <xdr:ext cx="534377" cy="259045"/>
    <xdr:sp macro="" textlink="">
      <xdr:nvSpPr>
        <xdr:cNvPr id="421" name="テキスト ボックス 420"/>
        <xdr:cNvSpPr txBox="1"/>
      </xdr:nvSpPr>
      <xdr:spPr>
        <a:xfrm>
          <a:off x="6705111" y="12944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150164</xdr:rowOff>
    </xdr:from>
    <xdr:to>
      <xdr:col>55</xdr:col>
      <xdr:colOff>50800</xdr:colOff>
      <xdr:row>78</xdr:row>
      <xdr:rowOff>80314</xdr:rowOff>
    </xdr:to>
    <xdr:sp macro="" textlink="">
      <xdr:nvSpPr>
        <xdr:cNvPr id="427" name="楕円 426"/>
        <xdr:cNvSpPr/>
      </xdr:nvSpPr>
      <xdr:spPr>
        <a:xfrm>
          <a:off x="10426700" y="1335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65091</xdr:rowOff>
    </xdr:from>
    <xdr:ext cx="469744" cy="259045"/>
    <xdr:sp macro="" textlink="">
      <xdr:nvSpPr>
        <xdr:cNvPr id="428" name="普通建設事業費 （ うち新規整備　）該当値テキスト"/>
        <xdr:cNvSpPr txBox="1"/>
      </xdr:nvSpPr>
      <xdr:spPr>
        <a:xfrm>
          <a:off x="10528300" y="1326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203</xdr:rowOff>
    </xdr:from>
    <xdr:to>
      <xdr:col>50</xdr:col>
      <xdr:colOff>165100</xdr:colOff>
      <xdr:row>78</xdr:row>
      <xdr:rowOff>101803</xdr:rowOff>
    </xdr:to>
    <xdr:sp macro="" textlink="">
      <xdr:nvSpPr>
        <xdr:cNvPr id="429" name="楕円 428"/>
        <xdr:cNvSpPr/>
      </xdr:nvSpPr>
      <xdr:spPr>
        <a:xfrm>
          <a:off x="9588500" y="13373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92930</xdr:rowOff>
    </xdr:from>
    <xdr:ext cx="469744" cy="259045"/>
    <xdr:sp macro="" textlink="">
      <xdr:nvSpPr>
        <xdr:cNvPr id="430" name="テキスト ボックス 429"/>
        <xdr:cNvSpPr txBox="1"/>
      </xdr:nvSpPr>
      <xdr:spPr>
        <a:xfrm>
          <a:off x="9404428" y="13466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95072</xdr:rowOff>
    </xdr:from>
    <xdr:to>
      <xdr:col>46</xdr:col>
      <xdr:colOff>38100</xdr:colOff>
      <xdr:row>78</xdr:row>
      <xdr:rowOff>25222</xdr:rowOff>
    </xdr:to>
    <xdr:sp macro="" textlink="">
      <xdr:nvSpPr>
        <xdr:cNvPr id="431" name="楕円 430"/>
        <xdr:cNvSpPr/>
      </xdr:nvSpPr>
      <xdr:spPr>
        <a:xfrm>
          <a:off x="8699500" y="1329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16349</xdr:rowOff>
    </xdr:from>
    <xdr:ext cx="469744" cy="259045"/>
    <xdr:sp macro="" textlink="">
      <xdr:nvSpPr>
        <xdr:cNvPr id="432" name="テキスト ボックス 431"/>
        <xdr:cNvSpPr txBox="1"/>
      </xdr:nvSpPr>
      <xdr:spPr>
        <a:xfrm>
          <a:off x="8515428" y="13389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145548</xdr:rowOff>
    </xdr:from>
    <xdr:to>
      <xdr:col>41</xdr:col>
      <xdr:colOff>101600</xdr:colOff>
      <xdr:row>78</xdr:row>
      <xdr:rowOff>75698</xdr:rowOff>
    </xdr:to>
    <xdr:sp macro="" textlink="">
      <xdr:nvSpPr>
        <xdr:cNvPr id="433" name="楕円 432"/>
        <xdr:cNvSpPr/>
      </xdr:nvSpPr>
      <xdr:spPr>
        <a:xfrm>
          <a:off x="7810500" y="13347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66825</xdr:rowOff>
    </xdr:from>
    <xdr:ext cx="469744" cy="259045"/>
    <xdr:sp macro="" textlink="">
      <xdr:nvSpPr>
        <xdr:cNvPr id="434" name="テキスト ボックス 433"/>
        <xdr:cNvSpPr txBox="1"/>
      </xdr:nvSpPr>
      <xdr:spPr>
        <a:xfrm>
          <a:off x="7626428" y="13439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14856</xdr:rowOff>
    </xdr:from>
    <xdr:to>
      <xdr:col>36</xdr:col>
      <xdr:colOff>165100</xdr:colOff>
      <xdr:row>78</xdr:row>
      <xdr:rowOff>116456</xdr:rowOff>
    </xdr:to>
    <xdr:sp macro="" textlink="">
      <xdr:nvSpPr>
        <xdr:cNvPr id="435" name="楕円 434"/>
        <xdr:cNvSpPr/>
      </xdr:nvSpPr>
      <xdr:spPr>
        <a:xfrm>
          <a:off x="6921500" y="13387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107583</xdr:rowOff>
    </xdr:from>
    <xdr:ext cx="469744" cy="259045"/>
    <xdr:sp macro="" textlink="">
      <xdr:nvSpPr>
        <xdr:cNvPr id="436" name="テキスト ボックス 435"/>
        <xdr:cNvSpPr txBox="1"/>
      </xdr:nvSpPr>
      <xdr:spPr>
        <a:xfrm>
          <a:off x="6737428" y="13480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7" name="直線コネクタ 44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8" name="テキスト ボックス 44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9" name="直線コネクタ 44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0" name="テキスト ボックス 449"/>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1" name="直線コネクタ 45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2" name="テキスト ボックス 451"/>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3" name="直線コネクタ 45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4" name="テキスト ボックス 453"/>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5" name="直線コネクタ 45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6" name="テキスト ボックス 455"/>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7" name="直線コネクタ 45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8" name="テキスト ボックス 457"/>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151978</xdr:rowOff>
    </xdr:from>
    <xdr:to>
      <xdr:col>54</xdr:col>
      <xdr:colOff>189865</xdr:colOff>
      <xdr:row>99</xdr:row>
      <xdr:rowOff>15342</xdr:rowOff>
    </xdr:to>
    <xdr:cxnSp macro="">
      <xdr:nvCxnSpPr>
        <xdr:cNvPr id="462" name="直線コネクタ 461"/>
        <xdr:cNvCxnSpPr/>
      </xdr:nvCxnSpPr>
      <xdr:spPr>
        <a:xfrm flipV="1">
          <a:off x="10475595" y="15582478"/>
          <a:ext cx="1270" cy="1406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19169</xdr:rowOff>
    </xdr:from>
    <xdr:ext cx="469744" cy="259045"/>
    <xdr:sp macro="" textlink="">
      <xdr:nvSpPr>
        <xdr:cNvPr id="463" name="普通建設事業費 （ うち更新整備　）最小値テキスト"/>
        <xdr:cNvSpPr txBox="1"/>
      </xdr:nvSpPr>
      <xdr:spPr>
        <a:xfrm>
          <a:off x="10528300" y="1699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15342</xdr:rowOff>
    </xdr:from>
    <xdr:to>
      <xdr:col>55</xdr:col>
      <xdr:colOff>88900</xdr:colOff>
      <xdr:row>99</xdr:row>
      <xdr:rowOff>15342</xdr:rowOff>
    </xdr:to>
    <xdr:cxnSp macro="">
      <xdr:nvCxnSpPr>
        <xdr:cNvPr id="464" name="直線コネクタ 463"/>
        <xdr:cNvCxnSpPr/>
      </xdr:nvCxnSpPr>
      <xdr:spPr>
        <a:xfrm>
          <a:off x="10388600" y="16988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98655</xdr:rowOff>
    </xdr:from>
    <xdr:ext cx="534377" cy="259045"/>
    <xdr:sp macro="" textlink="">
      <xdr:nvSpPr>
        <xdr:cNvPr id="465" name="普通建設事業費 （ うち更新整備　）最大値テキスト"/>
        <xdr:cNvSpPr txBox="1"/>
      </xdr:nvSpPr>
      <xdr:spPr>
        <a:xfrm>
          <a:off x="10528300" y="15357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151978</xdr:rowOff>
    </xdr:from>
    <xdr:to>
      <xdr:col>55</xdr:col>
      <xdr:colOff>88900</xdr:colOff>
      <xdr:row>90</xdr:row>
      <xdr:rowOff>151978</xdr:rowOff>
    </xdr:to>
    <xdr:cxnSp macro="">
      <xdr:nvCxnSpPr>
        <xdr:cNvPr id="466" name="直線コネクタ 465"/>
        <xdr:cNvCxnSpPr/>
      </xdr:nvCxnSpPr>
      <xdr:spPr>
        <a:xfrm>
          <a:off x="10388600" y="15582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117004</xdr:rowOff>
    </xdr:from>
    <xdr:to>
      <xdr:col>55</xdr:col>
      <xdr:colOff>0</xdr:colOff>
      <xdr:row>96</xdr:row>
      <xdr:rowOff>114864</xdr:rowOff>
    </xdr:to>
    <xdr:cxnSp macro="">
      <xdr:nvCxnSpPr>
        <xdr:cNvPr id="467" name="直線コネクタ 466"/>
        <xdr:cNvCxnSpPr/>
      </xdr:nvCxnSpPr>
      <xdr:spPr>
        <a:xfrm>
          <a:off x="9639300" y="16404754"/>
          <a:ext cx="838200" cy="169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90220</xdr:rowOff>
    </xdr:from>
    <xdr:ext cx="534377" cy="259045"/>
    <xdr:sp macro="" textlink="">
      <xdr:nvSpPr>
        <xdr:cNvPr id="468" name="普通建設事業費 （ うち更新整備　）平均値テキスト"/>
        <xdr:cNvSpPr txBox="1"/>
      </xdr:nvSpPr>
      <xdr:spPr>
        <a:xfrm>
          <a:off x="10528300" y="16549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111793</xdr:rowOff>
    </xdr:from>
    <xdr:to>
      <xdr:col>55</xdr:col>
      <xdr:colOff>50800</xdr:colOff>
      <xdr:row>97</xdr:row>
      <xdr:rowOff>41943</xdr:rowOff>
    </xdr:to>
    <xdr:sp macro="" textlink="">
      <xdr:nvSpPr>
        <xdr:cNvPr id="469" name="フローチャート: 判断 468"/>
        <xdr:cNvSpPr/>
      </xdr:nvSpPr>
      <xdr:spPr>
        <a:xfrm>
          <a:off x="10426700" y="1657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117004</xdr:rowOff>
    </xdr:from>
    <xdr:to>
      <xdr:col>50</xdr:col>
      <xdr:colOff>114300</xdr:colOff>
      <xdr:row>96</xdr:row>
      <xdr:rowOff>66695</xdr:rowOff>
    </xdr:to>
    <xdr:cxnSp macro="">
      <xdr:nvCxnSpPr>
        <xdr:cNvPr id="470" name="直線コネクタ 469"/>
        <xdr:cNvCxnSpPr/>
      </xdr:nvCxnSpPr>
      <xdr:spPr>
        <a:xfrm flipV="1">
          <a:off x="8750300" y="16404754"/>
          <a:ext cx="889000" cy="121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96721</xdr:rowOff>
    </xdr:from>
    <xdr:to>
      <xdr:col>50</xdr:col>
      <xdr:colOff>165100</xdr:colOff>
      <xdr:row>97</xdr:row>
      <xdr:rowOff>26871</xdr:rowOff>
    </xdr:to>
    <xdr:sp macro="" textlink="">
      <xdr:nvSpPr>
        <xdr:cNvPr id="471" name="フローチャート: 判断 470"/>
        <xdr:cNvSpPr/>
      </xdr:nvSpPr>
      <xdr:spPr>
        <a:xfrm>
          <a:off x="9588500" y="16555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17998</xdr:rowOff>
    </xdr:from>
    <xdr:ext cx="534377" cy="259045"/>
    <xdr:sp macro="" textlink="">
      <xdr:nvSpPr>
        <xdr:cNvPr id="472" name="テキスト ボックス 471"/>
        <xdr:cNvSpPr txBox="1"/>
      </xdr:nvSpPr>
      <xdr:spPr>
        <a:xfrm>
          <a:off x="9372111" y="16648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99467</xdr:rowOff>
    </xdr:from>
    <xdr:to>
      <xdr:col>45</xdr:col>
      <xdr:colOff>177800</xdr:colOff>
      <xdr:row>96</xdr:row>
      <xdr:rowOff>66695</xdr:rowOff>
    </xdr:to>
    <xdr:cxnSp macro="">
      <xdr:nvCxnSpPr>
        <xdr:cNvPr id="473" name="直線コネクタ 472"/>
        <xdr:cNvCxnSpPr/>
      </xdr:nvCxnSpPr>
      <xdr:spPr>
        <a:xfrm>
          <a:off x="7861300" y="16387217"/>
          <a:ext cx="889000" cy="138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155423</xdr:rowOff>
    </xdr:from>
    <xdr:to>
      <xdr:col>46</xdr:col>
      <xdr:colOff>38100</xdr:colOff>
      <xdr:row>97</xdr:row>
      <xdr:rowOff>85573</xdr:rowOff>
    </xdr:to>
    <xdr:sp macro="" textlink="">
      <xdr:nvSpPr>
        <xdr:cNvPr id="474" name="フローチャート: 判断 473"/>
        <xdr:cNvSpPr/>
      </xdr:nvSpPr>
      <xdr:spPr>
        <a:xfrm>
          <a:off x="8699500" y="16614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76700</xdr:rowOff>
    </xdr:from>
    <xdr:ext cx="534377" cy="259045"/>
    <xdr:sp macro="" textlink="">
      <xdr:nvSpPr>
        <xdr:cNvPr id="475" name="テキスト ボックス 474"/>
        <xdr:cNvSpPr txBox="1"/>
      </xdr:nvSpPr>
      <xdr:spPr>
        <a:xfrm>
          <a:off x="8483111" y="16707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99467</xdr:rowOff>
    </xdr:from>
    <xdr:to>
      <xdr:col>41</xdr:col>
      <xdr:colOff>50800</xdr:colOff>
      <xdr:row>96</xdr:row>
      <xdr:rowOff>124188</xdr:rowOff>
    </xdr:to>
    <xdr:cxnSp macro="">
      <xdr:nvCxnSpPr>
        <xdr:cNvPr id="476" name="直線コネクタ 475"/>
        <xdr:cNvCxnSpPr/>
      </xdr:nvCxnSpPr>
      <xdr:spPr>
        <a:xfrm flipV="1">
          <a:off x="6972300" y="16387217"/>
          <a:ext cx="889000" cy="196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8384</xdr:rowOff>
    </xdr:from>
    <xdr:to>
      <xdr:col>41</xdr:col>
      <xdr:colOff>101600</xdr:colOff>
      <xdr:row>97</xdr:row>
      <xdr:rowOff>109984</xdr:rowOff>
    </xdr:to>
    <xdr:sp macro="" textlink="">
      <xdr:nvSpPr>
        <xdr:cNvPr id="477" name="フローチャート: 判断 476"/>
        <xdr:cNvSpPr/>
      </xdr:nvSpPr>
      <xdr:spPr>
        <a:xfrm>
          <a:off x="7810500" y="16639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101111</xdr:rowOff>
    </xdr:from>
    <xdr:ext cx="534377" cy="259045"/>
    <xdr:sp macro="" textlink="">
      <xdr:nvSpPr>
        <xdr:cNvPr id="478" name="テキスト ボックス 477"/>
        <xdr:cNvSpPr txBox="1"/>
      </xdr:nvSpPr>
      <xdr:spPr>
        <a:xfrm>
          <a:off x="7594111" y="16731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46855</xdr:rowOff>
    </xdr:from>
    <xdr:to>
      <xdr:col>36</xdr:col>
      <xdr:colOff>165100</xdr:colOff>
      <xdr:row>97</xdr:row>
      <xdr:rowOff>148455</xdr:rowOff>
    </xdr:to>
    <xdr:sp macro="" textlink="">
      <xdr:nvSpPr>
        <xdr:cNvPr id="479" name="フローチャート: 判断 478"/>
        <xdr:cNvSpPr/>
      </xdr:nvSpPr>
      <xdr:spPr>
        <a:xfrm>
          <a:off x="6921500" y="1667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139582</xdr:rowOff>
    </xdr:from>
    <xdr:ext cx="534377" cy="259045"/>
    <xdr:sp macro="" textlink="">
      <xdr:nvSpPr>
        <xdr:cNvPr id="480" name="テキスト ボックス 479"/>
        <xdr:cNvSpPr txBox="1"/>
      </xdr:nvSpPr>
      <xdr:spPr>
        <a:xfrm>
          <a:off x="6705111" y="16770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64064</xdr:rowOff>
    </xdr:from>
    <xdr:to>
      <xdr:col>55</xdr:col>
      <xdr:colOff>50800</xdr:colOff>
      <xdr:row>96</xdr:row>
      <xdr:rowOff>165664</xdr:rowOff>
    </xdr:to>
    <xdr:sp macro="" textlink="">
      <xdr:nvSpPr>
        <xdr:cNvPr id="486" name="楕円 485"/>
        <xdr:cNvSpPr/>
      </xdr:nvSpPr>
      <xdr:spPr>
        <a:xfrm>
          <a:off x="10426700" y="1652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86941</xdr:rowOff>
    </xdr:from>
    <xdr:ext cx="534377" cy="259045"/>
    <xdr:sp macro="" textlink="">
      <xdr:nvSpPr>
        <xdr:cNvPr id="487" name="普通建設事業費 （ うち更新整備　）該当値テキスト"/>
        <xdr:cNvSpPr txBox="1"/>
      </xdr:nvSpPr>
      <xdr:spPr>
        <a:xfrm>
          <a:off x="10528300" y="16374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66204</xdr:rowOff>
    </xdr:from>
    <xdr:to>
      <xdr:col>50</xdr:col>
      <xdr:colOff>165100</xdr:colOff>
      <xdr:row>95</xdr:row>
      <xdr:rowOff>167804</xdr:rowOff>
    </xdr:to>
    <xdr:sp macro="" textlink="">
      <xdr:nvSpPr>
        <xdr:cNvPr id="488" name="楕円 487"/>
        <xdr:cNvSpPr/>
      </xdr:nvSpPr>
      <xdr:spPr>
        <a:xfrm>
          <a:off x="9588500" y="1635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12881</xdr:rowOff>
    </xdr:from>
    <xdr:ext cx="534377" cy="259045"/>
    <xdr:sp macro="" textlink="">
      <xdr:nvSpPr>
        <xdr:cNvPr id="489" name="テキスト ボックス 488"/>
        <xdr:cNvSpPr txBox="1"/>
      </xdr:nvSpPr>
      <xdr:spPr>
        <a:xfrm>
          <a:off x="9372111" y="16129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15895</xdr:rowOff>
    </xdr:from>
    <xdr:to>
      <xdr:col>46</xdr:col>
      <xdr:colOff>38100</xdr:colOff>
      <xdr:row>96</xdr:row>
      <xdr:rowOff>117495</xdr:rowOff>
    </xdr:to>
    <xdr:sp macro="" textlink="">
      <xdr:nvSpPr>
        <xdr:cNvPr id="490" name="楕円 489"/>
        <xdr:cNvSpPr/>
      </xdr:nvSpPr>
      <xdr:spPr>
        <a:xfrm>
          <a:off x="8699500" y="1647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134022</xdr:rowOff>
    </xdr:from>
    <xdr:ext cx="534377" cy="259045"/>
    <xdr:sp macro="" textlink="">
      <xdr:nvSpPr>
        <xdr:cNvPr id="491" name="テキスト ボックス 490"/>
        <xdr:cNvSpPr txBox="1"/>
      </xdr:nvSpPr>
      <xdr:spPr>
        <a:xfrm>
          <a:off x="8483111" y="16250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48667</xdr:rowOff>
    </xdr:from>
    <xdr:to>
      <xdr:col>41</xdr:col>
      <xdr:colOff>101600</xdr:colOff>
      <xdr:row>95</xdr:row>
      <xdr:rowOff>150267</xdr:rowOff>
    </xdr:to>
    <xdr:sp macro="" textlink="">
      <xdr:nvSpPr>
        <xdr:cNvPr id="492" name="楕円 491"/>
        <xdr:cNvSpPr/>
      </xdr:nvSpPr>
      <xdr:spPr>
        <a:xfrm>
          <a:off x="7810500" y="16336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166794</xdr:rowOff>
    </xdr:from>
    <xdr:ext cx="534377" cy="259045"/>
    <xdr:sp macro="" textlink="">
      <xdr:nvSpPr>
        <xdr:cNvPr id="493" name="テキスト ボックス 492"/>
        <xdr:cNvSpPr txBox="1"/>
      </xdr:nvSpPr>
      <xdr:spPr>
        <a:xfrm>
          <a:off x="7594111" y="1611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73388</xdr:rowOff>
    </xdr:from>
    <xdr:to>
      <xdr:col>36</xdr:col>
      <xdr:colOff>165100</xdr:colOff>
      <xdr:row>97</xdr:row>
      <xdr:rowOff>3538</xdr:rowOff>
    </xdr:to>
    <xdr:sp macro="" textlink="">
      <xdr:nvSpPr>
        <xdr:cNvPr id="494" name="楕円 493"/>
        <xdr:cNvSpPr/>
      </xdr:nvSpPr>
      <xdr:spPr>
        <a:xfrm>
          <a:off x="6921500" y="1653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20065</xdr:rowOff>
    </xdr:from>
    <xdr:ext cx="534377" cy="259045"/>
    <xdr:sp macro="" textlink="">
      <xdr:nvSpPr>
        <xdr:cNvPr id="495" name="テキスト ボックス 494"/>
        <xdr:cNvSpPr txBox="1"/>
      </xdr:nvSpPr>
      <xdr:spPr>
        <a:xfrm>
          <a:off x="6705111" y="1630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7" name="テキスト ボックス 50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7" name="テキスト ボックス 51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9703</xdr:rowOff>
    </xdr:from>
    <xdr:to>
      <xdr:col>85</xdr:col>
      <xdr:colOff>126364</xdr:colOff>
      <xdr:row>39</xdr:row>
      <xdr:rowOff>44450</xdr:rowOff>
    </xdr:to>
    <xdr:cxnSp macro="">
      <xdr:nvCxnSpPr>
        <xdr:cNvPr id="519" name="直線コネクタ 518"/>
        <xdr:cNvCxnSpPr/>
      </xdr:nvCxnSpPr>
      <xdr:spPr>
        <a:xfrm flipV="1">
          <a:off x="16317595" y="5153203"/>
          <a:ext cx="1269" cy="1577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0"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1" name="直線コネクタ 52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127830</xdr:rowOff>
    </xdr:from>
    <xdr:ext cx="534377" cy="259045"/>
    <xdr:sp macro="" textlink="">
      <xdr:nvSpPr>
        <xdr:cNvPr id="522" name="災害復旧事業費最大値テキスト"/>
        <xdr:cNvSpPr txBox="1"/>
      </xdr:nvSpPr>
      <xdr:spPr>
        <a:xfrm>
          <a:off x="16370300" y="4928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9703</xdr:rowOff>
    </xdr:from>
    <xdr:to>
      <xdr:col>86</xdr:col>
      <xdr:colOff>25400</xdr:colOff>
      <xdr:row>30</xdr:row>
      <xdr:rowOff>9703</xdr:rowOff>
    </xdr:to>
    <xdr:cxnSp macro="">
      <xdr:nvCxnSpPr>
        <xdr:cNvPr id="523" name="直線コネクタ 522"/>
        <xdr:cNvCxnSpPr/>
      </xdr:nvCxnSpPr>
      <xdr:spPr>
        <a:xfrm>
          <a:off x="16230600" y="5153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43002</xdr:rowOff>
    </xdr:from>
    <xdr:to>
      <xdr:col>85</xdr:col>
      <xdr:colOff>127000</xdr:colOff>
      <xdr:row>39</xdr:row>
      <xdr:rowOff>43917</xdr:rowOff>
    </xdr:to>
    <xdr:cxnSp macro="">
      <xdr:nvCxnSpPr>
        <xdr:cNvPr id="524" name="直線コネクタ 523"/>
        <xdr:cNvCxnSpPr/>
      </xdr:nvCxnSpPr>
      <xdr:spPr>
        <a:xfrm flipV="1">
          <a:off x="15481300" y="6729552"/>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130865</xdr:rowOff>
    </xdr:from>
    <xdr:ext cx="469744" cy="259045"/>
    <xdr:sp macro="" textlink="">
      <xdr:nvSpPr>
        <xdr:cNvPr id="525" name="災害復旧事業費平均値テキスト"/>
        <xdr:cNvSpPr txBox="1"/>
      </xdr:nvSpPr>
      <xdr:spPr>
        <a:xfrm>
          <a:off x="16370300" y="64745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107988</xdr:rowOff>
    </xdr:from>
    <xdr:to>
      <xdr:col>85</xdr:col>
      <xdr:colOff>177800</xdr:colOff>
      <xdr:row>39</xdr:row>
      <xdr:rowOff>38138</xdr:rowOff>
    </xdr:to>
    <xdr:sp macro="" textlink="">
      <xdr:nvSpPr>
        <xdr:cNvPr id="526" name="フローチャート: 判断 525"/>
        <xdr:cNvSpPr/>
      </xdr:nvSpPr>
      <xdr:spPr>
        <a:xfrm>
          <a:off x="16268700" y="662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43917</xdr:rowOff>
    </xdr:from>
    <xdr:to>
      <xdr:col>81</xdr:col>
      <xdr:colOff>50800</xdr:colOff>
      <xdr:row>39</xdr:row>
      <xdr:rowOff>44450</xdr:rowOff>
    </xdr:to>
    <xdr:cxnSp macro="">
      <xdr:nvCxnSpPr>
        <xdr:cNvPr id="527" name="直線コネクタ 526"/>
        <xdr:cNvCxnSpPr/>
      </xdr:nvCxnSpPr>
      <xdr:spPr>
        <a:xfrm flipV="1">
          <a:off x="14592300" y="6730467"/>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115970</xdr:rowOff>
    </xdr:from>
    <xdr:to>
      <xdr:col>81</xdr:col>
      <xdr:colOff>101600</xdr:colOff>
      <xdr:row>39</xdr:row>
      <xdr:rowOff>46120</xdr:rowOff>
    </xdr:to>
    <xdr:sp macro="" textlink="">
      <xdr:nvSpPr>
        <xdr:cNvPr id="528" name="フローチャート: 判断 527"/>
        <xdr:cNvSpPr/>
      </xdr:nvSpPr>
      <xdr:spPr>
        <a:xfrm>
          <a:off x="15430500" y="663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62647</xdr:rowOff>
    </xdr:from>
    <xdr:ext cx="469744" cy="259045"/>
    <xdr:sp macro="" textlink="">
      <xdr:nvSpPr>
        <xdr:cNvPr id="529" name="テキスト ボックス 528"/>
        <xdr:cNvSpPr txBox="1"/>
      </xdr:nvSpPr>
      <xdr:spPr>
        <a:xfrm>
          <a:off x="15246428" y="6406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30" name="直線コネクタ 529"/>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151823</xdr:rowOff>
    </xdr:from>
    <xdr:to>
      <xdr:col>76</xdr:col>
      <xdr:colOff>165100</xdr:colOff>
      <xdr:row>39</xdr:row>
      <xdr:rowOff>81973</xdr:rowOff>
    </xdr:to>
    <xdr:sp macro="" textlink="">
      <xdr:nvSpPr>
        <xdr:cNvPr id="531" name="フローチャート: 判断 530"/>
        <xdr:cNvSpPr/>
      </xdr:nvSpPr>
      <xdr:spPr>
        <a:xfrm>
          <a:off x="14541500" y="6666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98499</xdr:rowOff>
    </xdr:from>
    <xdr:ext cx="378565" cy="259045"/>
    <xdr:sp macro="" textlink="">
      <xdr:nvSpPr>
        <xdr:cNvPr id="532" name="テキスト ボックス 531"/>
        <xdr:cNvSpPr txBox="1"/>
      </xdr:nvSpPr>
      <xdr:spPr>
        <a:xfrm>
          <a:off x="14403017" y="6442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44069</xdr:rowOff>
    </xdr:from>
    <xdr:to>
      <xdr:col>71</xdr:col>
      <xdr:colOff>177800</xdr:colOff>
      <xdr:row>39</xdr:row>
      <xdr:rowOff>44450</xdr:rowOff>
    </xdr:to>
    <xdr:cxnSp macro="">
      <xdr:nvCxnSpPr>
        <xdr:cNvPr id="533" name="直線コネクタ 532"/>
        <xdr:cNvCxnSpPr/>
      </xdr:nvCxnSpPr>
      <xdr:spPr>
        <a:xfrm>
          <a:off x="12814300" y="6730619"/>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160071</xdr:rowOff>
    </xdr:from>
    <xdr:to>
      <xdr:col>72</xdr:col>
      <xdr:colOff>38100</xdr:colOff>
      <xdr:row>39</xdr:row>
      <xdr:rowOff>90221</xdr:rowOff>
    </xdr:to>
    <xdr:sp macro="" textlink="">
      <xdr:nvSpPr>
        <xdr:cNvPr id="534" name="フローチャート: 判断 533"/>
        <xdr:cNvSpPr/>
      </xdr:nvSpPr>
      <xdr:spPr>
        <a:xfrm>
          <a:off x="13652500" y="667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106748</xdr:rowOff>
    </xdr:from>
    <xdr:ext cx="378565" cy="259045"/>
    <xdr:sp macro="" textlink="">
      <xdr:nvSpPr>
        <xdr:cNvPr id="535" name="テキスト ボックス 534"/>
        <xdr:cNvSpPr txBox="1"/>
      </xdr:nvSpPr>
      <xdr:spPr>
        <a:xfrm>
          <a:off x="13514017" y="64503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163100</xdr:rowOff>
    </xdr:from>
    <xdr:to>
      <xdr:col>67</xdr:col>
      <xdr:colOff>101600</xdr:colOff>
      <xdr:row>39</xdr:row>
      <xdr:rowOff>93250</xdr:rowOff>
    </xdr:to>
    <xdr:sp macro="" textlink="">
      <xdr:nvSpPr>
        <xdr:cNvPr id="536" name="フローチャート: 判断 535"/>
        <xdr:cNvSpPr/>
      </xdr:nvSpPr>
      <xdr:spPr>
        <a:xfrm>
          <a:off x="12763500" y="667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109777</xdr:rowOff>
    </xdr:from>
    <xdr:ext cx="378565" cy="259045"/>
    <xdr:sp macro="" textlink="">
      <xdr:nvSpPr>
        <xdr:cNvPr id="537" name="テキスト ボックス 536"/>
        <xdr:cNvSpPr txBox="1"/>
      </xdr:nvSpPr>
      <xdr:spPr>
        <a:xfrm>
          <a:off x="12625017" y="6453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163652</xdr:rowOff>
    </xdr:from>
    <xdr:to>
      <xdr:col>85</xdr:col>
      <xdr:colOff>177800</xdr:colOff>
      <xdr:row>39</xdr:row>
      <xdr:rowOff>93802</xdr:rowOff>
    </xdr:to>
    <xdr:sp macro="" textlink="">
      <xdr:nvSpPr>
        <xdr:cNvPr id="543" name="楕円 542"/>
        <xdr:cNvSpPr/>
      </xdr:nvSpPr>
      <xdr:spPr>
        <a:xfrm>
          <a:off x="16268700" y="6678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86415</xdr:rowOff>
    </xdr:from>
    <xdr:ext cx="313932" cy="259045"/>
    <xdr:sp macro="" textlink="">
      <xdr:nvSpPr>
        <xdr:cNvPr id="544" name="災害復旧事業費該当値テキスト"/>
        <xdr:cNvSpPr txBox="1"/>
      </xdr:nvSpPr>
      <xdr:spPr>
        <a:xfrm>
          <a:off x="16370300" y="66015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164567</xdr:rowOff>
    </xdr:from>
    <xdr:to>
      <xdr:col>81</xdr:col>
      <xdr:colOff>101600</xdr:colOff>
      <xdr:row>39</xdr:row>
      <xdr:rowOff>94717</xdr:rowOff>
    </xdr:to>
    <xdr:sp macro="" textlink="">
      <xdr:nvSpPr>
        <xdr:cNvPr id="545" name="楕円 544"/>
        <xdr:cNvSpPr/>
      </xdr:nvSpPr>
      <xdr:spPr>
        <a:xfrm>
          <a:off x="15430500" y="667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85844</xdr:rowOff>
    </xdr:from>
    <xdr:ext cx="313932" cy="259045"/>
    <xdr:sp macro="" textlink="">
      <xdr:nvSpPr>
        <xdr:cNvPr id="546" name="テキスト ボックス 545"/>
        <xdr:cNvSpPr txBox="1"/>
      </xdr:nvSpPr>
      <xdr:spPr>
        <a:xfrm>
          <a:off x="15324333" y="67723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7" name="楕円 546"/>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8" name="テキスト ボックス 547"/>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9" name="楕円 548"/>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50" name="テキスト ボックス 549"/>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164719</xdr:rowOff>
    </xdr:from>
    <xdr:to>
      <xdr:col>67</xdr:col>
      <xdr:colOff>101600</xdr:colOff>
      <xdr:row>39</xdr:row>
      <xdr:rowOff>94869</xdr:rowOff>
    </xdr:to>
    <xdr:sp macro="" textlink="">
      <xdr:nvSpPr>
        <xdr:cNvPr id="551" name="楕円 550"/>
        <xdr:cNvSpPr/>
      </xdr:nvSpPr>
      <xdr:spPr>
        <a:xfrm>
          <a:off x="127635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85996</xdr:rowOff>
    </xdr:from>
    <xdr:ext cx="313932" cy="259045"/>
    <xdr:sp macro="" textlink="">
      <xdr:nvSpPr>
        <xdr:cNvPr id="552" name="テキスト ボックス 551"/>
        <xdr:cNvSpPr txBox="1"/>
      </xdr:nvSpPr>
      <xdr:spPr>
        <a:xfrm>
          <a:off x="12657333" y="67725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3" name="テキスト ボックス 61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5" name="テキスト ボックス 614"/>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7" name="テキスト ボックス 616"/>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9" name="テキスト ボックス 618"/>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1" name="テキスト ボックス 62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22885</xdr:rowOff>
    </xdr:from>
    <xdr:to>
      <xdr:col>85</xdr:col>
      <xdr:colOff>126364</xdr:colOff>
      <xdr:row>76</xdr:row>
      <xdr:rowOff>143174</xdr:rowOff>
    </xdr:to>
    <xdr:cxnSp macro="">
      <xdr:nvCxnSpPr>
        <xdr:cNvPr id="623" name="直線コネクタ 622"/>
        <xdr:cNvCxnSpPr/>
      </xdr:nvCxnSpPr>
      <xdr:spPr>
        <a:xfrm flipV="1">
          <a:off x="16317595" y="12024385"/>
          <a:ext cx="1269" cy="1148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147001</xdr:rowOff>
    </xdr:from>
    <xdr:ext cx="534377" cy="259045"/>
    <xdr:sp macro="" textlink="">
      <xdr:nvSpPr>
        <xdr:cNvPr id="624" name="公債費最小値テキスト"/>
        <xdr:cNvSpPr txBox="1"/>
      </xdr:nvSpPr>
      <xdr:spPr>
        <a:xfrm>
          <a:off x="16370300" y="1317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76</xdr:row>
      <xdr:rowOff>143174</xdr:rowOff>
    </xdr:from>
    <xdr:to>
      <xdr:col>86</xdr:col>
      <xdr:colOff>25400</xdr:colOff>
      <xdr:row>76</xdr:row>
      <xdr:rowOff>143174</xdr:rowOff>
    </xdr:to>
    <xdr:cxnSp macro="">
      <xdr:nvCxnSpPr>
        <xdr:cNvPr id="625" name="直線コネクタ 624"/>
        <xdr:cNvCxnSpPr/>
      </xdr:nvCxnSpPr>
      <xdr:spPr>
        <a:xfrm>
          <a:off x="16230600" y="13173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141012</xdr:rowOff>
    </xdr:from>
    <xdr:ext cx="534377" cy="259045"/>
    <xdr:sp macro="" textlink="">
      <xdr:nvSpPr>
        <xdr:cNvPr id="626" name="公債費最大値テキスト"/>
        <xdr:cNvSpPr txBox="1"/>
      </xdr:nvSpPr>
      <xdr:spPr>
        <a:xfrm>
          <a:off x="16370300" y="11799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22885</xdr:rowOff>
    </xdr:from>
    <xdr:to>
      <xdr:col>86</xdr:col>
      <xdr:colOff>25400</xdr:colOff>
      <xdr:row>70</xdr:row>
      <xdr:rowOff>22885</xdr:rowOff>
    </xdr:to>
    <xdr:cxnSp macro="">
      <xdr:nvCxnSpPr>
        <xdr:cNvPr id="627" name="直線コネクタ 626"/>
        <xdr:cNvCxnSpPr/>
      </xdr:nvCxnSpPr>
      <xdr:spPr>
        <a:xfrm>
          <a:off x="16230600" y="12024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74937</xdr:rowOff>
    </xdr:from>
    <xdr:to>
      <xdr:col>85</xdr:col>
      <xdr:colOff>127000</xdr:colOff>
      <xdr:row>73</xdr:row>
      <xdr:rowOff>125070</xdr:rowOff>
    </xdr:to>
    <xdr:cxnSp macro="">
      <xdr:nvCxnSpPr>
        <xdr:cNvPr id="628" name="直線コネクタ 627"/>
        <xdr:cNvCxnSpPr/>
      </xdr:nvCxnSpPr>
      <xdr:spPr>
        <a:xfrm flipV="1">
          <a:off x="15481300" y="12590787"/>
          <a:ext cx="838200" cy="50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84907</xdr:rowOff>
    </xdr:from>
    <xdr:ext cx="534377" cy="259045"/>
    <xdr:sp macro="" textlink="">
      <xdr:nvSpPr>
        <xdr:cNvPr id="629" name="公債費平均値テキスト"/>
        <xdr:cNvSpPr txBox="1"/>
      </xdr:nvSpPr>
      <xdr:spPr>
        <a:xfrm>
          <a:off x="16370300" y="12600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106480</xdr:rowOff>
    </xdr:from>
    <xdr:to>
      <xdr:col>85</xdr:col>
      <xdr:colOff>177800</xdr:colOff>
      <xdr:row>74</xdr:row>
      <xdr:rowOff>36630</xdr:rowOff>
    </xdr:to>
    <xdr:sp macro="" textlink="">
      <xdr:nvSpPr>
        <xdr:cNvPr id="630" name="フローチャート: 判断 629"/>
        <xdr:cNvSpPr/>
      </xdr:nvSpPr>
      <xdr:spPr>
        <a:xfrm>
          <a:off x="16268700" y="12622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125070</xdr:rowOff>
    </xdr:from>
    <xdr:to>
      <xdr:col>81</xdr:col>
      <xdr:colOff>50800</xdr:colOff>
      <xdr:row>73</xdr:row>
      <xdr:rowOff>155794</xdr:rowOff>
    </xdr:to>
    <xdr:cxnSp macro="">
      <xdr:nvCxnSpPr>
        <xdr:cNvPr id="631" name="直線コネクタ 630"/>
        <xdr:cNvCxnSpPr/>
      </xdr:nvCxnSpPr>
      <xdr:spPr>
        <a:xfrm flipV="1">
          <a:off x="14592300" y="12640920"/>
          <a:ext cx="889000" cy="30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90935</xdr:rowOff>
    </xdr:from>
    <xdr:to>
      <xdr:col>81</xdr:col>
      <xdr:colOff>101600</xdr:colOff>
      <xdr:row>74</xdr:row>
      <xdr:rowOff>21085</xdr:rowOff>
    </xdr:to>
    <xdr:sp macro="" textlink="">
      <xdr:nvSpPr>
        <xdr:cNvPr id="632" name="フローチャート: 判断 631"/>
        <xdr:cNvSpPr/>
      </xdr:nvSpPr>
      <xdr:spPr>
        <a:xfrm>
          <a:off x="15430500" y="1260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12212</xdr:rowOff>
    </xdr:from>
    <xdr:ext cx="534377" cy="259045"/>
    <xdr:sp macro="" textlink="">
      <xdr:nvSpPr>
        <xdr:cNvPr id="633" name="テキスト ボックス 632"/>
        <xdr:cNvSpPr txBox="1"/>
      </xdr:nvSpPr>
      <xdr:spPr>
        <a:xfrm>
          <a:off x="15214111" y="12699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149072</xdr:rowOff>
    </xdr:from>
    <xdr:to>
      <xdr:col>76</xdr:col>
      <xdr:colOff>114300</xdr:colOff>
      <xdr:row>73</xdr:row>
      <xdr:rowOff>155794</xdr:rowOff>
    </xdr:to>
    <xdr:cxnSp macro="">
      <xdr:nvCxnSpPr>
        <xdr:cNvPr id="634" name="直線コネクタ 633"/>
        <xdr:cNvCxnSpPr/>
      </xdr:nvCxnSpPr>
      <xdr:spPr>
        <a:xfrm>
          <a:off x="13703300" y="12664922"/>
          <a:ext cx="889000" cy="6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96672</xdr:rowOff>
    </xdr:from>
    <xdr:to>
      <xdr:col>76</xdr:col>
      <xdr:colOff>165100</xdr:colOff>
      <xdr:row>75</xdr:row>
      <xdr:rowOff>26822</xdr:rowOff>
    </xdr:to>
    <xdr:sp macro="" textlink="">
      <xdr:nvSpPr>
        <xdr:cNvPr id="635" name="フローチャート: 判断 634"/>
        <xdr:cNvSpPr/>
      </xdr:nvSpPr>
      <xdr:spPr>
        <a:xfrm>
          <a:off x="14541500" y="1278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17949</xdr:rowOff>
    </xdr:from>
    <xdr:ext cx="534377" cy="259045"/>
    <xdr:sp macro="" textlink="">
      <xdr:nvSpPr>
        <xdr:cNvPr id="636" name="テキスト ボックス 635"/>
        <xdr:cNvSpPr txBox="1"/>
      </xdr:nvSpPr>
      <xdr:spPr>
        <a:xfrm>
          <a:off x="14325111" y="12876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149072</xdr:rowOff>
    </xdr:from>
    <xdr:to>
      <xdr:col>71</xdr:col>
      <xdr:colOff>177800</xdr:colOff>
      <xdr:row>73</xdr:row>
      <xdr:rowOff>163109</xdr:rowOff>
    </xdr:to>
    <xdr:cxnSp macro="">
      <xdr:nvCxnSpPr>
        <xdr:cNvPr id="637" name="直線コネクタ 636"/>
        <xdr:cNvCxnSpPr/>
      </xdr:nvCxnSpPr>
      <xdr:spPr>
        <a:xfrm flipV="1">
          <a:off x="12814300" y="12664922"/>
          <a:ext cx="889000" cy="14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56919</xdr:rowOff>
    </xdr:from>
    <xdr:to>
      <xdr:col>72</xdr:col>
      <xdr:colOff>38100</xdr:colOff>
      <xdr:row>74</xdr:row>
      <xdr:rowOff>158519</xdr:rowOff>
    </xdr:to>
    <xdr:sp macro="" textlink="">
      <xdr:nvSpPr>
        <xdr:cNvPr id="638" name="フローチャート: 判断 637"/>
        <xdr:cNvSpPr/>
      </xdr:nvSpPr>
      <xdr:spPr>
        <a:xfrm>
          <a:off x="13652500" y="1274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149646</xdr:rowOff>
    </xdr:from>
    <xdr:ext cx="534377" cy="259045"/>
    <xdr:sp macro="" textlink="">
      <xdr:nvSpPr>
        <xdr:cNvPr id="639" name="テキスト ボックス 638"/>
        <xdr:cNvSpPr txBox="1"/>
      </xdr:nvSpPr>
      <xdr:spPr>
        <a:xfrm>
          <a:off x="13436111" y="12836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45992</xdr:rowOff>
    </xdr:from>
    <xdr:to>
      <xdr:col>67</xdr:col>
      <xdr:colOff>101600</xdr:colOff>
      <xdr:row>74</xdr:row>
      <xdr:rowOff>147592</xdr:rowOff>
    </xdr:to>
    <xdr:sp macro="" textlink="">
      <xdr:nvSpPr>
        <xdr:cNvPr id="640" name="フローチャート: 判断 639"/>
        <xdr:cNvSpPr/>
      </xdr:nvSpPr>
      <xdr:spPr>
        <a:xfrm>
          <a:off x="12763500" y="12733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138719</xdr:rowOff>
    </xdr:from>
    <xdr:ext cx="534377" cy="259045"/>
    <xdr:sp macro="" textlink="">
      <xdr:nvSpPr>
        <xdr:cNvPr id="641" name="テキスト ボックス 640"/>
        <xdr:cNvSpPr txBox="1"/>
      </xdr:nvSpPr>
      <xdr:spPr>
        <a:xfrm>
          <a:off x="12547111" y="12826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24137</xdr:rowOff>
    </xdr:from>
    <xdr:to>
      <xdr:col>85</xdr:col>
      <xdr:colOff>177800</xdr:colOff>
      <xdr:row>73</xdr:row>
      <xdr:rowOff>125737</xdr:rowOff>
    </xdr:to>
    <xdr:sp macro="" textlink="">
      <xdr:nvSpPr>
        <xdr:cNvPr id="647" name="楕円 646"/>
        <xdr:cNvSpPr/>
      </xdr:nvSpPr>
      <xdr:spPr>
        <a:xfrm>
          <a:off x="16268700" y="1253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47014</xdr:rowOff>
    </xdr:from>
    <xdr:ext cx="534377" cy="259045"/>
    <xdr:sp macro="" textlink="">
      <xdr:nvSpPr>
        <xdr:cNvPr id="648" name="公債費該当値テキスト"/>
        <xdr:cNvSpPr txBox="1"/>
      </xdr:nvSpPr>
      <xdr:spPr>
        <a:xfrm>
          <a:off x="16370300" y="1239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74270</xdr:rowOff>
    </xdr:from>
    <xdr:to>
      <xdr:col>81</xdr:col>
      <xdr:colOff>101600</xdr:colOff>
      <xdr:row>74</xdr:row>
      <xdr:rowOff>4420</xdr:rowOff>
    </xdr:to>
    <xdr:sp macro="" textlink="">
      <xdr:nvSpPr>
        <xdr:cNvPr id="649" name="楕円 648"/>
        <xdr:cNvSpPr/>
      </xdr:nvSpPr>
      <xdr:spPr>
        <a:xfrm>
          <a:off x="15430500" y="1259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20947</xdr:rowOff>
    </xdr:from>
    <xdr:ext cx="534377" cy="259045"/>
    <xdr:sp macro="" textlink="">
      <xdr:nvSpPr>
        <xdr:cNvPr id="650" name="テキスト ボックス 649"/>
        <xdr:cNvSpPr txBox="1"/>
      </xdr:nvSpPr>
      <xdr:spPr>
        <a:xfrm>
          <a:off x="15214111" y="1236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104994</xdr:rowOff>
    </xdr:from>
    <xdr:to>
      <xdr:col>76</xdr:col>
      <xdr:colOff>165100</xdr:colOff>
      <xdr:row>74</xdr:row>
      <xdr:rowOff>35144</xdr:rowOff>
    </xdr:to>
    <xdr:sp macro="" textlink="">
      <xdr:nvSpPr>
        <xdr:cNvPr id="651" name="楕円 650"/>
        <xdr:cNvSpPr/>
      </xdr:nvSpPr>
      <xdr:spPr>
        <a:xfrm>
          <a:off x="14541500" y="1262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51671</xdr:rowOff>
    </xdr:from>
    <xdr:ext cx="534377" cy="259045"/>
    <xdr:sp macro="" textlink="">
      <xdr:nvSpPr>
        <xdr:cNvPr id="652" name="テキスト ボックス 651"/>
        <xdr:cNvSpPr txBox="1"/>
      </xdr:nvSpPr>
      <xdr:spPr>
        <a:xfrm>
          <a:off x="14325111" y="12396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98272</xdr:rowOff>
    </xdr:from>
    <xdr:to>
      <xdr:col>72</xdr:col>
      <xdr:colOff>38100</xdr:colOff>
      <xdr:row>74</xdr:row>
      <xdr:rowOff>28422</xdr:rowOff>
    </xdr:to>
    <xdr:sp macro="" textlink="">
      <xdr:nvSpPr>
        <xdr:cNvPr id="653" name="楕円 652"/>
        <xdr:cNvSpPr/>
      </xdr:nvSpPr>
      <xdr:spPr>
        <a:xfrm>
          <a:off x="13652500" y="1261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44949</xdr:rowOff>
    </xdr:from>
    <xdr:ext cx="534377" cy="259045"/>
    <xdr:sp macro="" textlink="">
      <xdr:nvSpPr>
        <xdr:cNvPr id="654" name="テキスト ボックス 653"/>
        <xdr:cNvSpPr txBox="1"/>
      </xdr:nvSpPr>
      <xdr:spPr>
        <a:xfrm>
          <a:off x="13436111" y="1238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112309</xdr:rowOff>
    </xdr:from>
    <xdr:to>
      <xdr:col>67</xdr:col>
      <xdr:colOff>101600</xdr:colOff>
      <xdr:row>74</xdr:row>
      <xdr:rowOff>42459</xdr:rowOff>
    </xdr:to>
    <xdr:sp macro="" textlink="">
      <xdr:nvSpPr>
        <xdr:cNvPr id="655" name="楕円 654"/>
        <xdr:cNvSpPr/>
      </xdr:nvSpPr>
      <xdr:spPr>
        <a:xfrm>
          <a:off x="12763500" y="12628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58986</xdr:rowOff>
    </xdr:from>
    <xdr:ext cx="534377" cy="259045"/>
    <xdr:sp macro="" textlink="">
      <xdr:nvSpPr>
        <xdr:cNvPr id="656" name="テキスト ボックス 655"/>
        <xdr:cNvSpPr txBox="1"/>
      </xdr:nvSpPr>
      <xdr:spPr>
        <a:xfrm>
          <a:off x="12547111" y="12403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0" name="テキスト ボックス 66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2" name="テキスト ボックス 67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4" name="テキスト ボックス 67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6" name="テキスト ボックス 675"/>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8" name="テキスト ボックス 677"/>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124383</xdr:rowOff>
    </xdr:from>
    <xdr:to>
      <xdr:col>85</xdr:col>
      <xdr:colOff>126364</xdr:colOff>
      <xdr:row>99</xdr:row>
      <xdr:rowOff>36830</xdr:rowOff>
    </xdr:to>
    <xdr:cxnSp macro="">
      <xdr:nvCxnSpPr>
        <xdr:cNvPr id="680" name="直線コネクタ 679"/>
        <xdr:cNvCxnSpPr/>
      </xdr:nvCxnSpPr>
      <xdr:spPr>
        <a:xfrm flipV="1">
          <a:off x="16317595" y="15726333"/>
          <a:ext cx="1269" cy="1284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40657</xdr:rowOff>
    </xdr:from>
    <xdr:ext cx="378565" cy="259045"/>
    <xdr:sp macro="" textlink="">
      <xdr:nvSpPr>
        <xdr:cNvPr id="681" name="積立金最小値テキスト"/>
        <xdr:cNvSpPr txBox="1"/>
      </xdr:nvSpPr>
      <xdr:spPr>
        <a:xfrm>
          <a:off x="16370300" y="170142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36830</xdr:rowOff>
    </xdr:from>
    <xdr:to>
      <xdr:col>86</xdr:col>
      <xdr:colOff>25400</xdr:colOff>
      <xdr:row>99</xdr:row>
      <xdr:rowOff>36830</xdr:rowOff>
    </xdr:to>
    <xdr:cxnSp macro="">
      <xdr:nvCxnSpPr>
        <xdr:cNvPr id="682" name="直線コネクタ 681"/>
        <xdr:cNvCxnSpPr/>
      </xdr:nvCxnSpPr>
      <xdr:spPr>
        <a:xfrm>
          <a:off x="16230600" y="17010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71060</xdr:rowOff>
    </xdr:from>
    <xdr:ext cx="534377" cy="259045"/>
    <xdr:sp macro="" textlink="">
      <xdr:nvSpPr>
        <xdr:cNvPr id="683" name="積立金最大値テキスト"/>
        <xdr:cNvSpPr txBox="1"/>
      </xdr:nvSpPr>
      <xdr:spPr>
        <a:xfrm>
          <a:off x="16370300" y="15501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124383</xdr:rowOff>
    </xdr:from>
    <xdr:to>
      <xdr:col>86</xdr:col>
      <xdr:colOff>25400</xdr:colOff>
      <xdr:row>91</xdr:row>
      <xdr:rowOff>124383</xdr:rowOff>
    </xdr:to>
    <xdr:cxnSp macro="">
      <xdr:nvCxnSpPr>
        <xdr:cNvPr id="684" name="直線コネクタ 683"/>
        <xdr:cNvCxnSpPr/>
      </xdr:nvCxnSpPr>
      <xdr:spPr>
        <a:xfrm>
          <a:off x="16230600" y="15726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114325</xdr:rowOff>
    </xdr:from>
    <xdr:to>
      <xdr:col>85</xdr:col>
      <xdr:colOff>127000</xdr:colOff>
      <xdr:row>97</xdr:row>
      <xdr:rowOff>118174</xdr:rowOff>
    </xdr:to>
    <xdr:cxnSp macro="">
      <xdr:nvCxnSpPr>
        <xdr:cNvPr id="685" name="直線コネクタ 684"/>
        <xdr:cNvCxnSpPr/>
      </xdr:nvCxnSpPr>
      <xdr:spPr>
        <a:xfrm>
          <a:off x="15481300" y="16744975"/>
          <a:ext cx="838200" cy="3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70133</xdr:rowOff>
    </xdr:from>
    <xdr:ext cx="469744" cy="259045"/>
    <xdr:sp macro="" textlink="">
      <xdr:nvSpPr>
        <xdr:cNvPr id="686" name="積立金平均値テキスト"/>
        <xdr:cNvSpPr txBox="1"/>
      </xdr:nvSpPr>
      <xdr:spPr>
        <a:xfrm>
          <a:off x="16370300" y="16529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47256</xdr:rowOff>
    </xdr:from>
    <xdr:to>
      <xdr:col>85</xdr:col>
      <xdr:colOff>177800</xdr:colOff>
      <xdr:row>97</xdr:row>
      <xdr:rowOff>148856</xdr:rowOff>
    </xdr:to>
    <xdr:sp macro="" textlink="">
      <xdr:nvSpPr>
        <xdr:cNvPr id="687" name="フローチャート: 判断 686"/>
        <xdr:cNvSpPr/>
      </xdr:nvSpPr>
      <xdr:spPr>
        <a:xfrm>
          <a:off x="16268700" y="1667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114325</xdr:rowOff>
    </xdr:from>
    <xdr:to>
      <xdr:col>81</xdr:col>
      <xdr:colOff>50800</xdr:colOff>
      <xdr:row>99</xdr:row>
      <xdr:rowOff>9246</xdr:rowOff>
    </xdr:to>
    <xdr:cxnSp macro="">
      <xdr:nvCxnSpPr>
        <xdr:cNvPr id="688" name="直線コネクタ 687"/>
        <xdr:cNvCxnSpPr/>
      </xdr:nvCxnSpPr>
      <xdr:spPr>
        <a:xfrm flipV="1">
          <a:off x="14592300" y="16744975"/>
          <a:ext cx="889000" cy="237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105359</xdr:rowOff>
    </xdr:from>
    <xdr:to>
      <xdr:col>81</xdr:col>
      <xdr:colOff>101600</xdr:colOff>
      <xdr:row>98</xdr:row>
      <xdr:rowOff>35509</xdr:rowOff>
    </xdr:to>
    <xdr:sp macro="" textlink="">
      <xdr:nvSpPr>
        <xdr:cNvPr id="689" name="フローチャート: 判断 688"/>
        <xdr:cNvSpPr/>
      </xdr:nvSpPr>
      <xdr:spPr>
        <a:xfrm>
          <a:off x="15430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26636</xdr:rowOff>
    </xdr:from>
    <xdr:ext cx="469744" cy="259045"/>
    <xdr:sp macro="" textlink="">
      <xdr:nvSpPr>
        <xdr:cNvPr id="690" name="テキスト ボックス 689"/>
        <xdr:cNvSpPr txBox="1"/>
      </xdr:nvSpPr>
      <xdr:spPr>
        <a:xfrm>
          <a:off x="15246428" y="16828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9246</xdr:rowOff>
    </xdr:from>
    <xdr:to>
      <xdr:col>76</xdr:col>
      <xdr:colOff>114300</xdr:colOff>
      <xdr:row>99</xdr:row>
      <xdr:rowOff>21171</xdr:rowOff>
    </xdr:to>
    <xdr:cxnSp macro="">
      <xdr:nvCxnSpPr>
        <xdr:cNvPr id="691" name="直線コネクタ 690"/>
        <xdr:cNvCxnSpPr/>
      </xdr:nvCxnSpPr>
      <xdr:spPr>
        <a:xfrm flipV="1">
          <a:off x="13703300" y="16982796"/>
          <a:ext cx="889000" cy="1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50800</xdr:rowOff>
    </xdr:from>
    <xdr:to>
      <xdr:col>76</xdr:col>
      <xdr:colOff>165100</xdr:colOff>
      <xdr:row>97</xdr:row>
      <xdr:rowOff>152400</xdr:rowOff>
    </xdr:to>
    <xdr:sp macro="" textlink="">
      <xdr:nvSpPr>
        <xdr:cNvPr id="692" name="フローチャート: 判断 691"/>
        <xdr:cNvSpPr/>
      </xdr:nvSpPr>
      <xdr:spPr>
        <a:xfrm>
          <a:off x="14541500" y="1668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168927</xdr:rowOff>
    </xdr:from>
    <xdr:ext cx="469744" cy="259045"/>
    <xdr:sp macro="" textlink="">
      <xdr:nvSpPr>
        <xdr:cNvPr id="693" name="テキスト ボックス 692"/>
        <xdr:cNvSpPr txBox="1"/>
      </xdr:nvSpPr>
      <xdr:spPr>
        <a:xfrm>
          <a:off x="14357428" y="1645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21171</xdr:rowOff>
    </xdr:from>
    <xdr:to>
      <xdr:col>71</xdr:col>
      <xdr:colOff>177800</xdr:colOff>
      <xdr:row>99</xdr:row>
      <xdr:rowOff>25095</xdr:rowOff>
    </xdr:to>
    <xdr:cxnSp macro="">
      <xdr:nvCxnSpPr>
        <xdr:cNvPr id="694" name="直線コネクタ 693"/>
        <xdr:cNvCxnSpPr/>
      </xdr:nvCxnSpPr>
      <xdr:spPr>
        <a:xfrm flipV="1">
          <a:off x="12814300" y="16994721"/>
          <a:ext cx="889000" cy="3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138545</xdr:rowOff>
    </xdr:from>
    <xdr:to>
      <xdr:col>72</xdr:col>
      <xdr:colOff>38100</xdr:colOff>
      <xdr:row>98</xdr:row>
      <xdr:rowOff>68695</xdr:rowOff>
    </xdr:to>
    <xdr:sp macro="" textlink="">
      <xdr:nvSpPr>
        <xdr:cNvPr id="695" name="フローチャート: 判断 694"/>
        <xdr:cNvSpPr/>
      </xdr:nvSpPr>
      <xdr:spPr>
        <a:xfrm>
          <a:off x="13652500" y="1676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85222</xdr:rowOff>
    </xdr:from>
    <xdr:ext cx="469744" cy="259045"/>
    <xdr:sp macro="" textlink="">
      <xdr:nvSpPr>
        <xdr:cNvPr id="696" name="テキスト ボックス 695"/>
        <xdr:cNvSpPr txBox="1"/>
      </xdr:nvSpPr>
      <xdr:spPr>
        <a:xfrm>
          <a:off x="13468428" y="16544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119532</xdr:rowOff>
    </xdr:from>
    <xdr:to>
      <xdr:col>67</xdr:col>
      <xdr:colOff>101600</xdr:colOff>
      <xdr:row>98</xdr:row>
      <xdr:rowOff>49682</xdr:rowOff>
    </xdr:to>
    <xdr:sp macro="" textlink="">
      <xdr:nvSpPr>
        <xdr:cNvPr id="697" name="フローチャート: 判断 696"/>
        <xdr:cNvSpPr/>
      </xdr:nvSpPr>
      <xdr:spPr>
        <a:xfrm>
          <a:off x="12763500" y="16750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66209</xdr:rowOff>
    </xdr:from>
    <xdr:ext cx="469744" cy="259045"/>
    <xdr:sp macro="" textlink="">
      <xdr:nvSpPr>
        <xdr:cNvPr id="698" name="テキスト ボックス 697"/>
        <xdr:cNvSpPr txBox="1"/>
      </xdr:nvSpPr>
      <xdr:spPr>
        <a:xfrm>
          <a:off x="12579428" y="1652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67374</xdr:rowOff>
    </xdr:from>
    <xdr:to>
      <xdr:col>85</xdr:col>
      <xdr:colOff>177800</xdr:colOff>
      <xdr:row>97</xdr:row>
      <xdr:rowOff>168974</xdr:rowOff>
    </xdr:to>
    <xdr:sp macro="" textlink="">
      <xdr:nvSpPr>
        <xdr:cNvPr id="704" name="楕円 703"/>
        <xdr:cNvSpPr/>
      </xdr:nvSpPr>
      <xdr:spPr>
        <a:xfrm>
          <a:off x="16268700" y="16698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45801</xdr:rowOff>
    </xdr:from>
    <xdr:ext cx="469744" cy="259045"/>
    <xdr:sp macro="" textlink="">
      <xdr:nvSpPr>
        <xdr:cNvPr id="705" name="積立金該当値テキスト"/>
        <xdr:cNvSpPr txBox="1"/>
      </xdr:nvSpPr>
      <xdr:spPr>
        <a:xfrm>
          <a:off x="16370300" y="16676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63525</xdr:rowOff>
    </xdr:from>
    <xdr:to>
      <xdr:col>81</xdr:col>
      <xdr:colOff>101600</xdr:colOff>
      <xdr:row>97</xdr:row>
      <xdr:rowOff>165125</xdr:rowOff>
    </xdr:to>
    <xdr:sp macro="" textlink="">
      <xdr:nvSpPr>
        <xdr:cNvPr id="706" name="楕円 705"/>
        <xdr:cNvSpPr/>
      </xdr:nvSpPr>
      <xdr:spPr>
        <a:xfrm>
          <a:off x="15430500" y="16694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10202</xdr:rowOff>
    </xdr:from>
    <xdr:ext cx="469744" cy="259045"/>
    <xdr:sp macro="" textlink="">
      <xdr:nvSpPr>
        <xdr:cNvPr id="707" name="テキスト ボックス 706"/>
        <xdr:cNvSpPr txBox="1"/>
      </xdr:nvSpPr>
      <xdr:spPr>
        <a:xfrm>
          <a:off x="15246428" y="16469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129896</xdr:rowOff>
    </xdr:from>
    <xdr:to>
      <xdr:col>76</xdr:col>
      <xdr:colOff>165100</xdr:colOff>
      <xdr:row>99</xdr:row>
      <xdr:rowOff>60046</xdr:rowOff>
    </xdr:to>
    <xdr:sp macro="" textlink="">
      <xdr:nvSpPr>
        <xdr:cNvPr id="708" name="楕円 707"/>
        <xdr:cNvSpPr/>
      </xdr:nvSpPr>
      <xdr:spPr>
        <a:xfrm>
          <a:off x="14541500" y="16931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51173</xdr:rowOff>
    </xdr:from>
    <xdr:ext cx="378565" cy="259045"/>
    <xdr:sp macro="" textlink="">
      <xdr:nvSpPr>
        <xdr:cNvPr id="709" name="テキスト ボックス 708"/>
        <xdr:cNvSpPr txBox="1"/>
      </xdr:nvSpPr>
      <xdr:spPr>
        <a:xfrm>
          <a:off x="14403017" y="170247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141821</xdr:rowOff>
    </xdr:from>
    <xdr:to>
      <xdr:col>72</xdr:col>
      <xdr:colOff>38100</xdr:colOff>
      <xdr:row>99</xdr:row>
      <xdr:rowOff>71971</xdr:rowOff>
    </xdr:to>
    <xdr:sp macro="" textlink="">
      <xdr:nvSpPr>
        <xdr:cNvPr id="710" name="楕円 709"/>
        <xdr:cNvSpPr/>
      </xdr:nvSpPr>
      <xdr:spPr>
        <a:xfrm>
          <a:off x="13652500" y="16943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63098</xdr:rowOff>
    </xdr:from>
    <xdr:ext cx="378565" cy="259045"/>
    <xdr:sp macro="" textlink="">
      <xdr:nvSpPr>
        <xdr:cNvPr id="711" name="テキスト ボックス 710"/>
        <xdr:cNvSpPr txBox="1"/>
      </xdr:nvSpPr>
      <xdr:spPr>
        <a:xfrm>
          <a:off x="13514017" y="170366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145745</xdr:rowOff>
    </xdr:from>
    <xdr:to>
      <xdr:col>67</xdr:col>
      <xdr:colOff>101600</xdr:colOff>
      <xdr:row>99</xdr:row>
      <xdr:rowOff>75895</xdr:rowOff>
    </xdr:to>
    <xdr:sp macro="" textlink="">
      <xdr:nvSpPr>
        <xdr:cNvPr id="712" name="楕円 711"/>
        <xdr:cNvSpPr/>
      </xdr:nvSpPr>
      <xdr:spPr>
        <a:xfrm>
          <a:off x="12763500" y="1694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67022</xdr:rowOff>
    </xdr:from>
    <xdr:ext cx="378565" cy="259045"/>
    <xdr:sp macro="" textlink="">
      <xdr:nvSpPr>
        <xdr:cNvPr id="713" name="テキスト ボックス 712"/>
        <xdr:cNvSpPr txBox="1"/>
      </xdr:nvSpPr>
      <xdr:spPr>
        <a:xfrm>
          <a:off x="12625017" y="170405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4" name="直線コネクタ 72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5" name="テキスト ボックス 72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6" name="直線コネクタ 72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7" name="テキスト ボックス 726"/>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8" name="直線コネクタ 72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9" name="テキスト ボックス 728"/>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0" name="直線コネクタ 72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1" name="テキスト ボックス 730"/>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2" name="直線コネクタ 73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3" name="テキスト ボックス 732"/>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4" name="直線コネクタ 73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5" name="テキスト ボックス 734"/>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87122</xdr:rowOff>
    </xdr:from>
    <xdr:to>
      <xdr:col>116</xdr:col>
      <xdr:colOff>62864</xdr:colOff>
      <xdr:row>39</xdr:row>
      <xdr:rowOff>98878</xdr:rowOff>
    </xdr:to>
    <xdr:cxnSp macro="">
      <xdr:nvCxnSpPr>
        <xdr:cNvPr id="739" name="直線コネクタ 738"/>
        <xdr:cNvCxnSpPr/>
      </xdr:nvCxnSpPr>
      <xdr:spPr>
        <a:xfrm flipV="1">
          <a:off x="22159595" y="5230622"/>
          <a:ext cx="1269" cy="1554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0"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1" name="直線コネクタ 74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33799</xdr:rowOff>
    </xdr:from>
    <xdr:ext cx="469744" cy="259045"/>
    <xdr:sp macro="" textlink="">
      <xdr:nvSpPr>
        <xdr:cNvPr id="742" name="投資及び出資金最大値テキスト"/>
        <xdr:cNvSpPr txBox="1"/>
      </xdr:nvSpPr>
      <xdr:spPr>
        <a:xfrm>
          <a:off x="22212300" y="5005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87122</xdr:rowOff>
    </xdr:from>
    <xdr:to>
      <xdr:col>116</xdr:col>
      <xdr:colOff>152400</xdr:colOff>
      <xdr:row>30</xdr:row>
      <xdr:rowOff>87122</xdr:rowOff>
    </xdr:to>
    <xdr:cxnSp macro="">
      <xdr:nvCxnSpPr>
        <xdr:cNvPr id="743" name="直線コネクタ 742"/>
        <xdr:cNvCxnSpPr/>
      </xdr:nvCxnSpPr>
      <xdr:spPr>
        <a:xfrm>
          <a:off x="22072600" y="5230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85979</xdr:rowOff>
    </xdr:from>
    <xdr:to>
      <xdr:col>116</xdr:col>
      <xdr:colOff>63500</xdr:colOff>
      <xdr:row>39</xdr:row>
      <xdr:rowOff>89081</xdr:rowOff>
    </xdr:to>
    <xdr:cxnSp macro="">
      <xdr:nvCxnSpPr>
        <xdr:cNvPr id="744" name="直線コネクタ 743"/>
        <xdr:cNvCxnSpPr/>
      </xdr:nvCxnSpPr>
      <xdr:spPr>
        <a:xfrm flipV="1">
          <a:off x="21323300" y="6772529"/>
          <a:ext cx="838200" cy="3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100510</xdr:rowOff>
    </xdr:from>
    <xdr:ext cx="469744" cy="259045"/>
    <xdr:sp macro="" textlink="">
      <xdr:nvSpPr>
        <xdr:cNvPr id="745" name="投資及び出資金平均値テキスト"/>
        <xdr:cNvSpPr txBox="1"/>
      </xdr:nvSpPr>
      <xdr:spPr>
        <a:xfrm>
          <a:off x="22212300" y="62727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77633</xdr:rowOff>
    </xdr:from>
    <xdr:to>
      <xdr:col>116</xdr:col>
      <xdr:colOff>114300</xdr:colOff>
      <xdr:row>38</xdr:row>
      <xdr:rowOff>7783</xdr:rowOff>
    </xdr:to>
    <xdr:sp macro="" textlink="">
      <xdr:nvSpPr>
        <xdr:cNvPr id="746" name="フローチャート: 判断 745"/>
        <xdr:cNvSpPr/>
      </xdr:nvSpPr>
      <xdr:spPr>
        <a:xfrm>
          <a:off x="22110700" y="642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87449</xdr:rowOff>
    </xdr:from>
    <xdr:to>
      <xdr:col>111</xdr:col>
      <xdr:colOff>177800</xdr:colOff>
      <xdr:row>39</xdr:row>
      <xdr:rowOff>89081</xdr:rowOff>
    </xdr:to>
    <xdr:cxnSp macro="">
      <xdr:nvCxnSpPr>
        <xdr:cNvPr id="747" name="直線コネクタ 746"/>
        <xdr:cNvCxnSpPr/>
      </xdr:nvCxnSpPr>
      <xdr:spPr>
        <a:xfrm>
          <a:off x="20434300" y="6773999"/>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56080</xdr:rowOff>
    </xdr:from>
    <xdr:to>
      <xdr:col>112</xdr:col>
      <xdr:colOff>38100</xdr:colOff>
      <xdr:row>37</xdr:row>
      <xdr:rowOff>157680</xdr:rowOff>
    </xdr:to>
    <xdr:sp macro="" textlink="">
      <xdr:nvSpPr>
        <xdr:cNvPr id="748" name="フローチャート: 判断 747"/>
        <xdr:cNvSpPr/>
      </xdr:nvSpPr>
      <xdr:spPr>
        <a:xfrm>
          <a:off x="21272500" y="639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2757</xdr:rowOff>
    </xdr:from>
    <xdr:ext cx="469744" cy="259045"/>
    <xdr:sp macro="" textlink="">
      <xdr:nvSpPr>
        <xdr:cNvPr id="749" name="テキスト ボックス 748"/>
        <xdr:cNvSpPr txBox="1"/>
      </xdr:nvSpPr>
      <xdr:spPr>
        <a:xfrm>
          <a:off x="21088428" y="6174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87449</xdr:rowOff>
    </xdr:from>
    <xdr:to>
      <xdr:col>107</xdr:col>
      <xdr:colOff>50800</xdr:colOff>
      <xdr:row>39</xdr:row>
      <xdr:rowOff>93980</xdr:rowOff>
    </xdr:to>
    <xdr:cxnSp macro="">
      <xdr:nvCxnSpPr>
        <xdr:cNvPr id="750" name="直線コネクタ 749"/>
        <xdr:cNvCxnSpPr/>
      </xdr:nvCxnSpPr>
      <xdr:spPr>
        <a:xfrm flipV="1">
          <a:off x="19545300" y="677399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38771</xdr:rowOff>
    </xdr:from>
    <xdr:to>
      <xdr:col>107</xdr:col>
      <xdr:colOff>101600</xdr:colOff>
      <xdr:row>38</xdr:row>
      <xdr:rowOff>140371</xdr:rowOff>
    </xdr:to>
    <xdr:sp macro="" textlink="">
      <xdr:nvSpPr>
        <xdr:cNvPr id="751" name="フローチャート: 判断 750"/>
        <xdr:cNvSpPr/>
      </xdr:nvSpPr>
      <xdr:spPr>
        <a:xfrm>
          <a:off x="20383500" y="655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156898</xdr:rowOff>
    </xdr:from>
    <xdr:ext cx="469744" cy="259045"/>
    <xdr:sp macro="" textlink="">
      <xdr:nvSpPr>
        <xdr:cNvPr id="752" name="テキスト ボックス 751"/>
        <xdr:cNvSpPr txBox="1"/>
      </xdr:nvSpPr>
      <xdr:spPr>
        <a:xfrm>
          <a:off x="20199428" y="6329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78141</xdr:rowOff>
    </xdr:from>
    <xdr:to>
      <xdr:col>102</xdr:col>
      <xdr:colOff>114300</xdr:colOff>
      <xdr:row>39</xdr:row>
      <xdr:rowOff>93980</xdr:rowOff>
    </xdr:to>
    <xdr:cxnSp macro="">
      <xdr:nvCxnSpPr>
        <xdr:cNvPr id="753" name="直線コネクタ 752"/>
        <xdr:cNvCxnSpPr/>
      </xdr:nvCxnSpPr>
      <xdr:spPr>
        <a:xfrm>
          <a:off x="18656300" y="6764691"/>
          <a:ext cx="889000" cy="15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28321</xdr:rowOff>
    </xdr:from>
    <xdr:to>
      <xdr:col>102</xdr:col>
      <xdr:colOff>165100</xdr:colOff>
      <xdr:row>38</xdr:row>
      <xdr:rowOff>129921</xdr:rowOff>
    </xdr:to>
    <xdr:sp macro="" textlink="">
      <xdr:nvSpPr>
        <xdr:cNvPr id="754" name="フローチャート: 判断 753"/>
        <xdr:cNvSpPr/>
      </xdr:nvSpPr>
      <xdr:spPr>
        <a:xfrm>
          <a:off x="19494500" y="6543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146448</xdr:rowOff>
    </xdr:from>
    <xdr:ext cx="469744" cy="259045"/>
    <xdr:sp macro="" textlink="">
      <xdr:nvSpPr>
        <xdr:cNvPr id="755" name="テキスト ボックス 754"/>
        <xdr:cNvSpPr txBox="1"/>
      </xdr:nvSpPr>
      <xdr:spPr>
        <a:xfrm>
          <a:off x="19310428" y="631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3665</xdr:rowOff>
    </xdr:from>
    <xdr:to>
      <xdr:col>98</xdr:col>
      <xdr:colOff>38100</xdr:colOff>
      <xdr:row>38</xdr:row>
      <xdr:rowOff>105265</xdr:rowOff>
    </xdr:to>
    <xdr:sp macro="" textlink="">
      <xdr:nvSpPr>
        <xdr:cNvPr id="756" name="フローチャート: 判断 755"/>
        <xdr:cNvSpPr/>
      </xdr:nvSpPr>
      <xdr:spPr>
        <a:xfrm>
          <a:off x="18605500" y="651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121792</xdr:rowOff>
    </xdr:from>
    <xdr:ext cx="469744" cy="259045"/>
    <xdr:sp macro="" textlink="">
      <xdr:nvSpPr>
        <xdr:cNvPr id="757" name="テキスト ボックス 756"/>
        <xdr:cNvSpPr txBox="1"/>
      </xdr:nvSpPr>
      <xdr:spPr>
        <a:xfrm>
          <a:off x="18421428" y="6293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35179</xdr:rowOff>
    </xdr:from>
    <xdr:to>
      <xdr:col>116</xdr:col>
      <xdr:colOff>114300</xdr:colOff>
      <xdr:row>39</xdr:row>
      <xdr:rowOff>136779</xdr:rowOff>
    </xdr:to>
    <xdr:sp macro="" textlink="">
      <xdr:nvSpPr>
        <xdr:cNvPr id="763" name="楕円 762"/>
        <xdr:cNvSpPr/>
      </xdr:nvSpPr>
      <xdr:spPr>
        <a:xfrm>
          <a:off x="22110700" y="6721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121556</xdr:rowOff>
    </xdr:from>
    <xdr:ext cx="313932" cy="259045"/>
    <xdr:sp macro="" textlink="">
      <xdr:nvSpPr>
        <xdr:cNvPr id="764" name="投資及び出資金該当値テキスト"/>
        <xdr:cNvSpPr txBox="1"/>
      </xdr:nvSpPr>
      <xdr:spPr>
        <a:xfrm>
          <a:off x="22212300" y="66366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38281</xdr:rowOff>
    </xdr:from>
    <xdr:to>
      <xdr:col>112</xdr:col>
      <xdr:colOff>38100</xdr:colOff>
      <xdr:row>39</xdr:row>
      <xdr:rowOff>139881</xdr:rowOff>
    </xdr:to>
    <xdr:sp macro="" textlink="">
      <xdr:nvSpPr>
        <xdr:cNvPr id="765" name="楕円 764"/>
        <xdr:cNvSpPr/>
      </xdr:nvSpPr>
      <xdr:spPr>
        <a:xfrm>
          <a:off x="21272500" y="672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131008</xdr:rowOff>
    </xdr:from>
    <xdr:ext cx="313932" cy="259045"/>
    <xdr:sp macro="" textlink="">
      <xdr:nvSpPr>
        <xdr:cNvPr id="766" name="テキスト ボックス 765"/>
        <xdr:cNvSpPr txBox="1"/>
      </xdr:nvSpPr>
      <xdr:spPr>
        <a:xfrm>
          <a:off x="21166333" y="68175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36649</xdr:rowOff>
    </xdr:from>
    <xdr:to>
      <xdr:col>107</xdr:col>
      <xdr:colOff>101600</xdr:colOff>
      <xdr:row>39</xdr:row>
      <xdr:rowOff>138249</xdr:rowOff>
    </xdr:to>
    <xdr:sp macro="" textlink="">
      <xdr:nvSpPr>
        <xdr:cNvPr id="767" name="楕円 766"/>
        <xdr:cNvSpPr/>
      </xdr:nvSpPr>
      <xdr:spPr>
        <a:xfrm>
          <a:off x="20383500" y="6723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129376</xdr:rowOff>
    </xdr:from>
    <xdr:ext cx="313932" cy="259045"/>
    <xdr:sp macro="" textlink="">
      <xdr:nvSpPr>
        <xdr:cNvPr id="768" name="テキスト ボックス 767"/>
        <xdr:cNvSpPr txBox="1"/>
      </xdr:nvSpPr>
      <xdr:spPr>
        <a:xfrm>
          <a:off x="20277333" y="68159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43180</xdr:rowOff>
    </xdr:from>
    <xdr:to>
      <xdr:col>102</xdr:col>
      <xdr:colOff>165100</xdr:colOff>
      <xdr:row>39</xdr:row>
      <xdr:rowOff>144780</xdr:rowOff>
    </xdr:to>
    <xdr:sp macro="" textlink="">
      <xdr:nvSpPr>
        <xdr:cNvPr id="769" name="楕円 768"/>
        <xdr:cNvSpPr/>
      </xdr:nvSpPr>
      <xdr:spPr>
        <a:xfrm>
          <a:off x="19494500" y="672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135907</xdr:rowOff>
    </xdr:from>
    <xdr:ext cx="313932" cy="259045"/>
    <xdr:sp macro="" textlink="">
      <xdr:nvSpPr>
        <xdr:cNvPr id="770" name="テキスト ボックス 769"/>
        <xdr:cNvSpPr txBox="1"/>
      </xdr:nvSpPr>
      <xdr:spPr>
        <a:xfrm>
          <a:off x="19388333" y="68224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27341</xdr:rowOff>
    </xdr:from>
    <xdr:to>
      <xdr:col>98</xdr:col>
      <xdr:colOff>38100</xdr:colOff>
      <xdr:row>39</xdr:row>
      <xdr:rowOff>128941</xdr:rowOff>
    </xdr:to>
    <xdr:sp macro="" textlink="">
      <xdr:nvSpPr>
        <xdr:cNvPr id="771" name="楕円 770"/>
        <xdr:cNvSpPr/>
      </xdr:nvSpPr>
      <xdr:spPr>
        <a:xfrm>
          <a:off x="18605500" y="671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120068</xdr:rowOff>
    </xdr:from>
    <xdr:ext cx="378565" cy="259045"/>
    <xdr:sp macro="" textlink="">
      <xdr:nvSpPr>
        <xdr:cNvPr id="772" name="テキスト ボックス 771"/>
        <xdr:cNvSpPr txBox="1"/>
      </xdr:nvSpPr>
      <xdr:spPr>
        <a:xfrm>
          <a:off x="18467017" y="68066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3" name="直線コネクタ 782"/>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4" name="テキスト ボックス 783"/>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5" name="直線コネクタ 784"/>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6" name="テキスト ボックス 785"/>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7" name="直線コネクタ 786"/>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8" name="テキスト ボックス 787"/>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9" name="直線コネクタ 788"/>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90" name="テキスト ボックス 789"/>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1" name="直線コネクタ 790"/>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2" name="テキスト ボックス 791"/>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3" name="直線コネクタ 792"/>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4" name="テキスト ボックス 793"/>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6" name="テキスト ボックス 795"/>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122898</xdr:rowOff>
    </xdr:from>
    <xdr:to>
      <xdr:col>116</xdr:col>
      <xdr:colOff>62864</xdr:colOff>
      <xdr:row>59</xdr:row>
      <xdr:rowOff>98176</xdr:rowOff>
    </xdr:to>
    <xdr:cxnSp macro="">
      <xdr:nvCxnSpPr>
        <xdr:cNvPr id="798" name="直線コネクタ 797"/>
        <xdr:cNvCxnSpPr/>
      </xdr:nvCxnSpPr>
      <xdr:spPr>
        <a:xfrm flipV="1">
          <a:off x="22159595" y="8695398"/>
          <a:ext cx="1269" cy="1518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102003</xdr:rowOff>
    </xdr:from>
    <xdr:ext cx="313932" cy="259045"/>
    <xdr:sp macro="" textlink="">
      <xdr:nvSpPr>
        <xdr:cNvPr id="799" name="貸付金最小値テキスト"/>
        <xdr:cNvSpPr txBox="1"/>
      </xdr:nvSpPr>
      <xdr:spPr>
        <a:xfrm>
          <a:off x="22212300" y="102175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98176</xdr:rowOff>
    </xdr:from>
    <xdr:to>
      <xdr:col>116</xdr:col>
      <xdr:colOff>152400</xdr:colOff>
      <xdr:row>59</xdr:row>
      <xdr:rowOff>98176</xdr:rowOff>
    </xdr:to>
    <xdr:cxnSp macro="">
      <xdr:nvCxnSpPr>
        <xdr:cNvPr id="800" name="直線コネクタ 799"/>
        <xdr:cNvCxnSpPr/>
      </xdr:nvCxnSpPr>
      <xdr:spPr>
        <a:xfrm>
          <a:off x="22072600" y="10213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69575</xdr:rowOff>
    </xdr:from>
    <xdr:ext cx="534377" cy="259045"/>
    <xdr:sp macro="" textlink="">
      <xdr:nvSpPr>
        <xdr:cNvPr id="801" name="貸付金最大値テキスト"/>
        <xdr:cNvSpPr txBox="1"/>
      </xdr:nvSpPr>
      <xdr:spPr>
        <a:xfrm>
          <a:off x="22212300" y="8470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122898</xdr:rowOff>
    </xdr:from>
    <xdr:to>
      <xdr:col>116</xdr:col>
      <xdr:colOff>152400</xdr:colOff>
      <xdr:row>50</xdr:row>
      <xdr:rowOff>122898</xdr:rowOff>
    </xdr:to>
    <xdr:cxnSp macro="">
      <xdr:nvCxnSpPr>
        <xdr:cNvPr id="802" name="直線コネクタ 801"/>
        <xdr:cNvCxnSpPr/>
      </xdr:nvCxnSpPr>
      <xdr:spPr>
        <a:xfrm>
          <a:off x="22072600" y="8695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62923</xdr:rowOff>
    </xdr:from>
    <xdr:to>
      <xdr:col>116</xdr:col>
      <xdr:colOff>63500</xdr:colOff>
      <xdr:row>59</xdr:row>
      <xdr:rowOff>68344</xdr:rowOff>
    </xdr:to>
    <xdr:cxnSp macro="">
      <xdr:nvCxnSpPr>
        <xdr:cNvPr id="803" name="直線コネクタ 802"/>
        <xdr:cNvCxnSpPr/>
      </xdr:nvCxnSpPr>
      <xdr:spPr>
        <a:xfrm>
          <a:off x="21323300" y="10178473"/>
          <a:ext cx="838200" cy="5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91546</xdr:rowOff>
    </xdr:from>
    <xdr:ext cx="469744" cy="259045"/>
    <xdr:sp macro="" textlink="">
      <xdr:nvSpPr>
        <xdr:cNvPr id="804" name="貸付金平均値テキスト"/>
        <xdr:cNvSpPr txBox="1"/>
      </xdr:nvSpPr>
      <xdr:spPr>
        <a:xfrm>
          <a:off x="22212300" y="98641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68669</xdr:rowOff>
    </xdr:from>
    <xdr:to>
      <xdr:col>116</xdr:col>
      <xdr:colOff>114300</xdr:colOff>
      <xdr:row>58</xdr:row>
      <xdr:rowOff>170269</xdr:rowOff>
    </xdr:to>
    <xdr:sp macro="" textlink="">
      <xdr:nvSpPr>
        <xdr:cNvPr id="805" name="フローチャート: 判断 804"/>
        <xdr:cNvSpPr/>
      </xdr:nvSpPr>
      <xdr:spPr>
        <a:xfrm>
          <a:off x="22110700" y="1001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55151</xdr:rowOff>
    </xdr:from>
    <xdr:to>
      <xdr:col>111</xdr:col>
      <xdr:colOff>177800</xdr:colOff>
      <xdr:row>59</xdr:row>
      <xdr:rowOff>62923</xdr:rowOff>
    </xdr:to>
    <xdr:cxnSp macro="">
      <xdr:nvCxnSpPr>
        <xdr:cNvPr id="806" name="直線コネクタ 805"/>
        <xdr:cNvCxnSpPr/>
      </xdr:nvCxnSpPr>
      <xdr:spPr>
        <a:xfrm>
          <a:off x="20434300" y="10170701"/>
          <a:ext cx="8890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115973</xdr:rowOff>
    </xdr:from>
    <xdr:to>
      <xdr:col>112</xdr:col>
      <xdr:colOff>38100</xdr:colOff>
      <xdr:row>59</xdr:row>
      <xdr:rowOff>46123</xdr:rowOff>
    </xdr:to>
    <xdr:sp macro="" textlink="">
      <xdr:nvSpPr>
        <xdr:cNvPr id="807" name="フローチャート: 判断 806"/>
        <xdr:cNvSpPr/>
      </xdr:nvSpPr>
      <xdr:spPr>
        <a:xfrm>
          <a:off x="21272500" y="10060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62650</xdr:rowOff>
    </xdr:from>
    <xdr:ext cx="469744" cy="259045"/>
    <xdr:sp macro="" textlink="">
      <xdr:nvSpPr>
        <xdr:cNvPr id="808" name="テキスト ボックス 807"/>
        <xdr:cNvSpPr txBox="1"/>
      </xdr:nvSpPr>
      <xdr:spPr>
        <a:xfrm>
          <a:off x="21088428" y="9835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45207</xdr:rowOff>
    </xdr:from>
    <xdr:to>
      <xdr:col>107</xdr:col>
      <xdr:colOff>50800</xdr:colOff>
      <xdr:row>59</xdr:row>
      <xdr:rowOff>55151</xdr:rowOff>
    </xdr:to>
    <xdr:cxnSp macro="">
      <xdr:nvCxnSpPr>
        <xdr:cNvPr id="809" name="直線コネクタ 808"/>
        <xdr:cNvCxnSpPr/>
      </xdr:nvCxnSpPr>
      <xdr:spPr>
        <a:xfrm>
          <a:off x="19545300" y="10160757"/>
          <a:ext cx="889000" cy="9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128023</xdr:rowOff>
    </xdr:from>
    <xdr:to>
      <xdr:col>107</xdr:col>
      <xdr:colOff>101600</xdr:colOff>
      <xdr:row>59</xdr:row>
      <xdr:rowOff>58173</xdr:rowOff>
    </xdr:to>
    <xdr:sp macro="" textlink="">
      <xdr:nvSpPr>
        <xdr:cNvPr id="810" name="フローチャート: 判断 809"/>
        <xdr:cNvSpPr/>
      </xdr:nvSpPr>
      <xdr:spPr>
        <a:xfrm>
          <a:off x="20383500" y="1007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74700</xdr:rowOff>
    </xdr:from>
    <xdr:ext cx="469744" cy="259045"/>
    <xdr:sp macro="" textlink="">
      <xdr:nvSpPr>
        <xdr:cNvPr id="811" name="テキスト ボックス 810"/>
        <xdr:cNvSpPr txBox="1"/>
      </xdr:nvSpPr>
      <xdr:spPr>
        <a:xfrm>
          <a:off x="20199428" y="9847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31539</xdr:rowOff>
    </xdr:from>
    <xdr:to>
      <xdr:col>102</xdr:col>
      <xdr:colOff>114300</xdr:colOff>
      <xdr:row>59</xdr:row>
      <xdr:rowOff>45207</xdr:rowOff>
    </xdr:to>
    <xdr:cxnSp macro="">
      <xdr:nvCxnSpPr>
        <xdr:cNvPr id="812" name="直線コネクタ 811"/>
        <xdr:cNvCxnSpPr/>
      </xdr:nvCxnSpPr>
      <xdr:spPr>
        <a:xfrm>
          <a:off x="18656300" y="10147089"/>
          <a:ext cx="889000" cy="13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113491</xdr:rowOff>
    </xdr:from>
    <xdr:to>
      <xdr:col>102</xdr:col>
      <xdr:colOff>165100</xdr:colOff>
      <xdr:row>59</xdr:row>
      <xdr:rowOff>43641</xdr:rowOff>
    </xdr:to>
    <xdr:sp macro="" textlink="">
      <xdr:nvSpPr>
        <xdr:cNvPr id="813" name="フローチャート: 判断 812"/>
        <xdr:cNvSpPr/>
      </xdr:nvSpPr>
      <xdr:spPr>
        <a:xfrm>
          <a:off x="19494500" y="10057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60168</xdr:rowOff>
    </xdr:from>
    <xdr:ext cx="469744" cy="259045"/>
    <xdr:sp macro="" textlink="">
      <xdr:nvSpPr>
        <xdr:cNvPr id="814" name="テキスト ボックス 813"/>
        <xdr:cNvSpPr txBox="1"/>
      </xdr:nvSpPr>
      <xdr:spPr>
        <a:xfrm>
          <a:off x="19310428" y="9832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102420</xdr:rowOff>
    </xdr:from>
    <xdr:to>
      <xdr:col>98</xdr:col>
      <xdr:colOff>38100</xdr:colOff>
      <xdr:row>59</xdr:row>
      <xdr:rowOff>32570</xdr:rowOff>
    </xdr:to>
    <xdr:sp macro="" textlink="">
      <xdr:nvSpPr>
        <xdr:cNvPr id="815" name="フローチャート: 判断 814"/>
        <xdr:cNvSpPr/>
      </xdr:nvSpPr>
      <xdr:spPr>
        <a:xfrm>
          <a:off x="18605500" y="100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49097</xdr:rowOff>
    </xdr:from>
    <xdr:ext cx="469744" cy="259045"/>
    <xdr:sp macro="" textlink="">
      <xdr:nvSpPr>
        <xdr:cNvPr id="816" name="テキスト ボックス 815"/>
        <xdr:cNvSpPr txBox="1"/>
      </xdr:nvSpPr>
      <xdr:spPr>
        <a:xfrm>
          <a:off x="18421428" y="9821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17544</xdr:rowOff>
    </xdr:from>
    <xdr:to>
      <xdr:col>116</xdr:col>
      <xdr:colOff>114300</xdr:colOff>
      <xdr:row>59</xdr:row>
      <xdr:rowOff>119144</xdr:rowOff>
    </xdr:to>
    <xdr:sp macro="" textlink="">
      <xdr:nvSpPr>
        <xdr:cNvPr id="822" name="楕円 821"/>
        <xdr:cNvSpPr/>
      </xdr:nvSpPr>
      <xdr:spPr>
        <a:xfrm>
          <a:off x="22110700" y="1013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103921</xdr:rowOff>
    </xdr:from>
    <xdr:ext cx="469744" cy="259045"/>
    <xdr:sp macro="" textlink="">
      <xdr:nvSpPr>
        <xdr:cNvPr id="823" name="貸付金該当値テキスト"/>
        <xdr:cNvSpPr txBox="1"/>
      </xdr:nvSpPr>
      <xdr:spPr>
        <a:xfrm>
          <a:off x="22212300" y="10048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12123</xdr:rowOff>
    </xdr:from>
    <xdr:to>
      <xdr:col>112</xdr:col>
      <xdr:colOff>38100</xdr:colOff>
      <xdr:row>59</xdr:row>
      <xdr:rowOff>113723</xdr:rowOff>
    </xdr:to>
    <xdr:sp macro="" textlink="">
      <xdr:nvSpPr>
        <xdr:cNvPr id="824" name="楕円 823"/>
        <xdr:cNvSpPr/>
      </xdr:nvSpPr>
      <xdr:spPr>
        <a:xfrm>
          <a:off x="21272500" y="1012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104850</xdr:rowOff>
    </xdr:from>
    <xdr:ext cx="469744" cy="259045"/>
    <xdr:sp macro="" textlink="">
      <xdr:nvSpPr>
        <xdr:cNvPr id="825" name="テキスト ボックス 824"/>
        <xdr:cNvSpPr txBox="1"/>
      </xdr:nvSpPr>
      <xdr:spPr>
        <a:xfrm>
          <a:off x="21088428" y="10220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4351</xdr:rowOff>
    </xdr:from>
    <xdr:to>
      <xdr:col>107</xdr:col>
      <xdr:colOff>101600</xdr:colOff>
      <xdr:row>59</xdr:row>
      <xdr:rowOff>105951</xdr:rowOff>
    </xdr:to>
    <xdr:sp macro="" textlink="">
      <xdr:nvSpPr>
        <xdr:cNvPr id="826" name="楕円 825"/>
        <xdr:cNvSpPr/>
      </xdr:nvSpPr>
      <xdr:spPr>
        <a:xfrm>
          <a:off x="20383500" y="1011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97078</xdr:rowOff>
    </xdr:from>
    <xdr:ext cx="469744" cy="259045"/>
    <xdr:sp macro="" textlink="">
      <xdr:nvSpPr>
        <xdr:cNvPr id="827" name="テキスト ボックス 826"/>
        <xdr:cNvSpPr txBox="1"/>
      </xdr:nvSpPr>
      <xdr:spPr>
        <a:xfrm>
          <a:off x="20199428" y="10212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165857</xdr:rowOff>
    </xdr:from>
    <xdr:to>
      <xdr:col>102</xdr:col>
      <xdr:colOff>165100</xdr:colOff>
      <xdr:row>59</xdr:row>
      <xdr:rowOff>96007</xdr:rowOff>
    </xdr:to>
    <xdr:sp macro="" textlink="">
      <xdr:nvSpPr>
        <xdr:cNvPr id="828" name="楕円 827"/>
        <xdr:cNvSpPr/>
      </xdr:nvSpPr>
      <xdr:spPr>
        <a:xfrm>
          <a:off x="19494500" y="1010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87134</xdr:rowOff>
    </xdr:from>
    <xdr:ext cx="469744" cy="259045"/>
    <xdr:sp macro="" textlink="">
      <xdr:nvSpPr>
        <xdr:cNvPr id="829" name="テキスト ボックス 828"/>
        <xdr:cNvSpPr txBox="1"/>
      </xdr:nvSpPr>
      <xdr:spPr>
        <a:xfrm>
          <a:off x="19310428" y="1020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152189</xdr:rowOff>
    </xdr:from>
    <xdr:to>
      <xdr:col>98</xdr:col>
      <xdr:colOff>38100</xdr:colOff>
      <xdr:row>59</xdr:row>
      <xdr:rowOff>82339</xdr:rowOff>
    </xdr:to>
    <xdr:sp macro="" textlink="">
      <xdr:nvSpPr>
        <xdr:cNvPr id="830" name="楕円 829"/>
        <xdr:cNvSpPr/>
      </xdr:nvSpPr>
      <xdr:spPr>
        <a:xfrm>
          <a:off x="18605500" y="1009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73466</xdr:rowOff>
    </xdr:from>
    <xdr:ext cx="469744" cy="259045"/>
    <xdr:sp macro="" textlink="">
      <xdr:nvSpPr>
        <xdr:cNvPr id="831" name="テキスト ボックス 830"/>
        <xdr:cNvSpPr txBox="1"/>
      </xdr:nvSpPr>
      <xdr:spPr>
        <a:xfrm>
          <a:off x="18421428" y="1018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2" name="テキスト ボックス 841"/>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3" name="直線コネクタ 84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4" name="テキスト ボックス 84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5" name="直線コネクタ 84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6" name="テキスト ボックス 84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7" name="直線コネクタ 84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8" name="テキスト ボックス 84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9" name="直線コネクタ 84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0" name="テキスト ボックス 849"/>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1" name="直線コネクタ 85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2" name="テキスト ボックス 851"/>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4" name="テキスト ボックス 85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140615</xdr:rowOff>
    </xdr:from>
    <xdr:to>
      <xdr:col>116</xdr:col>
      <xdr:colOff>62864</xdr:colOff>
      <xdr:row>78</xdr:row>
      <xdr:rowOff>133452</xdr:rowOff>
    </xdr:to>
    <xdr:cxnSp macro="">
      <xdr:nvCxnSpPr>
        <xdr:cNvPr id="856" name="直線コネクタ 855"/>
        <xdr:cNvCxnSpPr/>
      </xdr:nvCxnSpPr>
      <xdr:spPr>
        <a:xfrm flipV="1">
          <a:off x="22159595" y="12313565"/>
          <a:ext cx="1269" cy="1192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137279</xdr:rowOff>
    </xdr:from>
    <xdr:ext cx="534377" cy="259045"/>
    <xdr:sp macro="" textlink="">
      <xdr:nvSpPr>
        <xdr:cNvPr id="857" name="繰出金最小値テキスト"/>
        <xdr:cNvSpPr txBox="1"/>
      </xdr:nvSpPr>
      <xdr:spPr>
        <a:xfrm>
          <a:off x="22212300" y="13510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133452</xdr:rowOff>
    </xdr:from>
    <xdr:to>
      <xdr:col>116</xdr:col>
      <xdr:colOff>152400</xdr:colOff>
      <xdr:row>78</xdr:row>
      <xdr:rowOff>133452</xdr:rowOff>
    </xdr:to>
    <xdr:cxnSp macro="">
      <xdr:nvCxnSpPr>
        <xdr:cNvPr id="858" name="直線コネクタ 857"/>
        <xdr:cNvCxnSpPr/>
      </xdr:nvCxnSpPr>
      <xdr:spPr>
        <a:xfrm>
          <a:off x="22072600" y="13506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87292</xdr:rowOff>
    </xdr:from>
    <xdr:ext cx="534377" cy="259045"/>
    <xdr:sp macro="" textlink="">
      <xdr:nvSpPr>
        <xdr:cNvPr id="859" name="繰出金最大値テキスト"/>
        <xdr:cNvSpPr txBox="1"/>
      </xdr:nvSpPr>
      <xdr:spPr>
        <a:xfrm>
          <a:off x="22212300" y="12088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140615</xdr:rowOff>
    </xdr:from>
    <xdr:to>
      <xdr:col>116</xdr:col>
      <xdr:colOff>152400</xdr:colOff>
      <xdr:row>71</xdr:row>
      <xdr:rowOff>140615</xdr:rowOff>
    </xdr:to>
    <xdr:cxnSp macro="">
      <xdr:nvCxnSpPr>
        <xdr:cNvPr id="860" name="直線コネクタ 859"/>
        <xdr:cNvCxnSpPr/>
      </xdr:nvCxnSpPr>
      <xdr:spPr>
        <a:xfrm>
          <a:off x="22072600" y="1231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121183</xdr:rowOff>
    </xdr:from>
    <xdr:to>
      <xdr:col>116</xdr:col>
      <xdr:colOff>63500</xdr:colOff>
      <xdr:row>76</xdr:row>
      <xdr:rowOff>122098</xdr:rowOff>
    </xdr:to>
    <xdr:cxnSp macro="">
      <xdr:nvCxnSpPr>
        <xdr:cNvPr id="861" name="直線コネクタ 860"/>
        <xdr:cNvCxnSpPr/>
      </xdr:nvCxnSpPr>
      <xdr:spPr>
        <a:xfrm>
          <a:off x="21323300" y="13151383"/>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86707</xdr:rowOff>
    </xdr:from>
    <xdr:ext cx="534377" cy="259045"/>
    <xdr:sp macro="" textlink="">
      <xdr:nvSpPr>
        <xdr:cNvPr id="862" name="繰出金平均値テキスト"/>
        <xdr:cNvSpPr txBox="1"/>
      </xdr:nvSpPr>
      <xdr:spPr>
        <a:xfrm>
          <a:off x="22212300" y="12774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63830</xdr:rowOff>
    </xdr:from>
    <xdr:to>
      <xdr:col>116</xdr:col>
      <xdr:colOff>114300</xdr:colOff>
      <xdr:row>75</xdr:row>
      <xdr:rowOff>165430</xdr:rowOff>
    </xdr:to>
    <xdr:sp macro="" textlink="">
      <xdr:nvSpPr>
        <xdr:cNvPr id="863" name="フローチャート: 判断 862"/>
        <xdr:cNvSpPr/>
      </xdr:nvSpPr>
      <xdr:spPr>
        <a:xfrm>
          <a:off x="22110700" y="129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121183</xdr:rowOff>
    </xdr:from>
    <xdr:to>
      <xdr:col>111</xdr:col>
      <xdr:colOff>177800</xdr:colOff>
      <xdr:row>77</xdr:row>
      <xdr:rowOff>22161</xdr:rowOff>
    </xdr:to>
    <xdr:cxnSp macro="">
      <xdr:nvCxnSpPr>
        <xdr:cNvPr id="864" name="直線コネクタ 863"/>
        <xdr:cNvCxnSpPr/>
      </xdr:nvCxnSpPr>
      <xdr:spPr>
        <a:xfrm flipV="1">
          <a:off x="20434300" y="13151383"/>
          <a:ext cx="889000" cy="72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69050</xdr:rowOff>
    </xdr:from>
    <xdr:to>
      <xdr:col>112</xdr:col>
      <xdr:colOff>38100</xdr:colOff>
      <xdr:row>75</xdr:row>
      <xdr:rowOff>170650</xdr:rowOff>
    </xdr:to>
    <xdr:sp macro="" textlink="">
      <xdr:nvSpPr>
        <xdr:cNvPr id="865" name="フローチャート: 判断 864"/>
        <xdr:cNvSpPr/>
      </xdr:nvSpPr>
      <xdr:spPr>
        <a:xfrm>
          <a:off x="21272500" y="129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15727</xdr:rowOff>
    </xdr:from>
    <xdr:ext cx="534377" cy="259045"/>
    <xdr:sp macro="" textlink="">
      <xdr:nvSpPr>
        <xdr:cNvPr id="866" name="テキスト ボックス 865"/>
        <xdr:cNvSpPr txBox="1"/>
      </xdr:nvSpPr>
      <xdr:spPr>
        <a:xfrm>
          <a:off x="21056111" y="1270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138824</xdr:rowOff>
    </xdr:from>
    <xdr:to>
      <xdr:col>107</xdr:col>
      <xdr:colOff>50800</xdr:colOff>
      <xdr:row>77</xdr:row>
      <xdr:rowOff>22161</xdr:rowOff>
    </xdr:to>
    <xdr:cxnSp macro="">
      <xdr:nvCxnSpPr>
        <xdr:cNvPr id="867" name="直線コネクタ 866"/>
        <xdr:cNvCxnSpPr/>
      </xdr:nvCxnSpPr>
      <xdr:spPr>
        <a:xfrm>
          <a:off x="19545300" y="13169024"/>
          <a:ext cx="889000" cy="54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46495</xdr:rowOff>
    </xdr:from>
    <xdr:to>
      <xdr:col>107</xdr:col>
      <xdr:colOff>101600</xdr:colOff>
      <xdr:row>76</xdr:row>
      <xdr:rowOff>148095</xdr:rowOff>
    </xdr:to>
    <xdr:sp macro="" textlink="">
      <xdr:nvSpPr>
        <xdr:cNvPr id="868" name="フローチャート: 判断 867"/>
        <xdr:cNvSpPr/>
      </xdr:nvSpPr>
      <xdr:spPr>
        <a:xfrm>
          <a:off x="20383500" y="130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164622</xdr:rowOff>
    </xdr:from>
    <xdr:ext cx="534377" cy="259045"/>
    <xdr:sp macro="" textlink="">
      <xdr:nvSpPr>
        <xdr:cNvPr id="869" name="テキスト ボックス 868"/>
        <xdr:cNvSpPr txBox="1"/>
      </xdr:nvSpPr>
      <xdr:spPr>
        <a:xfrm>
          <a:off x="20167111" y="12851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138824</xdr:rowOff>
    </xdr:from>
    <xdr:to>
      <xdr:col>102</xdr:col>
      <xdr:colOff>114300</xdr:colOff>
      <xdr:row>77</xdr:row>
      <xdr:rowOff>16827</xdr:rowOff>
    </xdr:to>
    <xdr:cxnSp macro="">
      <xdr:nvCxnSpPr>
        <xdr:cNvPr id="870" name="直線コネクタ 869"/>
        <xdr:cNvCxnSpPr/>
      </xdr:nvCxnSpPr>
      <xdr:spPr>
        <a:xfrm flipV="1">
          <a:off x="18656300" y="13169024"/>
          <a:ext cx="889000" cy="49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27330</xdr:rowOff>
    </xdr:from>
    <xdr:to>
      <xdr:col>102</xdr:col>
      <xdr:colOff>165100</xdr:colOff>
      <xdr:row>76</xdr:row>
      <xdr:rowOff>128930</xdr:rowOff>
    </xdr:to>
    <xdr:sp macro="" textlink="">
      <xdr:nvSpPr>
        <xdr:cNvPr id="871" name="フローチャート: 判断 870"/>
        <xdr:cNvSpPr/>
      </xdr:nvSpPr>
      <xdr:spPr>
        <a:xfrm>
          <a:off x="19494500" y="1305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145457</xdr:rowOff>
    </xdr:from>
    <xdr:ext cx="534377" cy="259045"/>
    <xdr:sp macro="" textlink="">
      <xdr:nvSpPr>
        <xdr:cNvPr id="872" name="テキスト ボックス 871"/>
        <xdr:cNvSpPr txBox="1"/>
      </xdr:nvSpPr>
      <xdr:spPr>
        <a:xfrm>
          <a:off x="19278111" y="12832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156414</xdr:rowOff>
    </xdr:from>
    <xdr:to>
      <xdr:col>98</xdr:col>
      <xdr:colOff>38100</xdr:colOff>
      <xdr:row>76</xdr:row>
      <xdr:rowOff>86564</xdr:rowOff>
    </xdr:to>
    <xdr:sp macro="" textlink="">
      <xdr:nvSpPr>
        <xdr:cNvPr id="873" name="フローチャート: 判断 872"/>
        <xdr:cNvSpPr/>
      </xdr:nvSpPr>
      <xdr:spPr>
        <a:xfrm>
          <a:off x="18605500" y="13015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103090</xdr:rowOff>
    </xdr:from>
    <xdr:ext cx="534377" cy="259045"/>
    <xdr:sp macro="" textlink="">
      <xdr:nvSpPr>
        <xdr:cNvPr id="874" name="テキスト ボックス 873"/>
        <xdr:cNvSpPr txBox="1"/>
      </xdr:nvSpPr>
      <xdr:spPr>
        <a:xfrm>
          <a:off x="18389111" y="12790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71298</xdr:rowOff>
    </xdr:from>
    <xdr:to>
      <xdr:col>116</xdr:col>
      <xdr:colOff>114300</xdr:colOff>
      <xdr:row>77</xdr:row>
      <xdr:rowOff>1448</xdr:rowOff>
    </xdr:to>
    <xdr:sp macro="" textlink="">
      <xdr:nvSpPr>
        <xdr:cNvPr id="880" name="楕円 879"/>
        <xdr:cNvSpPr/>
      </xdr:nvSpPr>
      <xdr:spPr>
        <a:xfrm>
          <a:off x="22110700" y="13101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49725</xdr:rowOff>
    </xdr:from>
    <xdr:ext cx="534377" cy="259045"/>
    <xdr:sp macro="" textlink="">
      <xdr:nvSpPr>
        <xdr:cNvPr id="881" name="繰出金該当値テキスト"/>
        <xdr:cNvSpPr txBox="1"/>
      </xdr:nvSpPr>
      <xdr:spPr>
        <a:xfrm>
          <a:off x="22212300" y="13079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70383</xdr:rowOff>
    </xdr:from>
    <xdr:to>
      <xdr:col>112</xdr:col>
      <xdr:colOff>38100</xdr:colOff>
      <xdr:row>77</xdr:row>
      <xdr:rowOff>533</xdr:rowOff>
    </xdr:to>
    <xdr:sp macro="" textlink="">
      <xdr:nvSpPr>
        <xdr:cNvPr id="882" name="楕円 881"/>
        <xdr:cNvSpPr/>
      </xdr:nvSpPr>
      <xdr:spPr>
        <a:xfrm>
          <a:off x="21272500" y="13100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163110</xdr:rowOff>
    </xdr:from>
    <xdr:ext cx="534377" cy="259045"/>
    <xdr:sp macro="" textlink="">
      <xdr:nvSpPr>
        <xdr:cNvPr id="883" name="テキスト ボックス 882"/>
        <xdr:cNvSpPr txBox="1"/>
      </xdr:nvSpPr>
      <xdr:spPr>
        <a:xfrm>
          <a:off x="21056111" y="13193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142811</xdr:rowOff>
    </xdr:from>
    <xdr:to>
      <xdr:col>107</xdr:col>
      <xdr:colOff>101600</xdr:colOff>
      <xdr:row>77</xdr:row>
      <xdr:rowOff>72961</xdr:rowOff>
    </xdr:to>
    <xdr:sp macro="" textlink="">
      <xdr:nvSpPr>
        <xdr:cNvPr id="884" name="楕円 883"/>
        <xdr:cNvSpPr/>
      </xdr:nvSpPr>
      <xdr:spPr>
        <a:xfrm>
          <a:off x="20383500" y="13173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64088</xdr:rowOff>
    </xdr:from>
    <xdr:ext cx="534377" cy="259045"/>
    <xdr:sp macro="" textlink="">
      <xdr:nvSpPr>
        <xdr:cNvPr id="885" name="テキスト ボックス 884"/>
        <xdr:cNvSpPr txBox="1"/>
      </xdr:nvSpPr>
      <xdr:spPr>
        <a:xfrm>
          <a:off x="20167111" y="13265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88024</xdr:rowOff>
    </xdr:from>
    <xdr:to>
      <xdr:col>102</xdr:col>
      <xdr:colOff>165100</xdr:colOff>
      <xdr:row>77</xdr:row>
      <xdr:rowOff>18174</xdr:rowOff>
    </xdr:to>
    <xdr:sp macro="" textlink="">
      <xdr:nvSpPr>
        <xdr:cNvPr id="886" name="楕円 885"/>
        <xdr:cNvSpPr/>
      </xdr:nvSpPr>
      <xdr:spPr>
        <a:xfrm>
          <a:off x="19494500" y="1311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9301</xdr:rowOff>
    </xdr:from>
    <xdr:ext cx="534377" cy="259045"/>
    <xdr:sp macro="" textlink="">
      <xdr:nvSpPr>
        <xdr:cNvPr id="887" name="テキスト ボックス 886"/>
        <xdr:cNvSpPr txBox="1"/>
      </xdr:nvSpPr>
      <xdr:spPr>
        <a:xfrm>
          <a:off x="19278111" y="13210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137477</xdr:rowOff>
    </xdr:from>
    <xdr:to>
      <xdr:col>98</xdr:col>
      <xdr:colOff>38100</xdr:colOff>
      <xdr:row>77</xdr:row>
      <xdr:rowOff>67627</xdr:rowOff>
    </xdr:to>
    <xdr:sp macro="" textlink="">
      <xdr:nvSpPr>
        <xdr:cNvPr id="888" name="楕円 887"/>
        <xdr:cNvSpPr/>
      </xdr:nvSpPr>
      <xdr:spPr>
        <a:xfrm>
          <a:off x="18605500" y="1316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58754</xdr:rowOff>
    </xdr:from>
    <xdr:ext cx="534377" cy="259045"/>
    <xdr:sp macro="" textlink="">
      <xdr:nvSpPr>
        <xdr:cNvPr id="889" name="テキスト ボックス 888"/>
        <xdr:cNvSpPr txBox="1"/>
      </xdr:nvSpPr>
      <xdr:spPr>
        <a:xfrm>
          <a:off x="18389111" y="13260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人件費については、退職者の増等により、前年度と比較すると</a:t>
          </a:r>
          <a:r>
            <a:rPr kumimoji="1" lang="en-US" altLang="ja-JP" sz="1300">
              <a:latin typeface="ＭＳ Ｐゴシック" panose="020B0600070205080204" pitchFamily="50" charset="-128"/>
              <a:ea typeface="ＭＳ Ｐゴシック" panose="020B0600070205080204" pitchFamily="50" charset="-128"/>
            </a:rPr>
            <a:t>1,039</a:t>
          </a:r>
          <a:r>
            <a:rPr kumimoji="1" lang="ja-JP" altLang="en-US" sz="1300">
              <a:latin typeface="ＭＳ Ｐゴシック" panose="020B0600070205080204" pitchFamily="50" charset="-128"/>
              <a:ea typeface="ＭＳ Ｐゴシック" panose="020B0600070205080204" pitchFamily="50" charset="-128"/>
            </a:rPr>
            <a:t>円増加し、</a:t>
          </a:r>
          <a:r>
            <a:rPr kumimoji="1" lang="en-US" altLang="ja-JP" sz="1300">
              <a:latin typeface="ＭＳ Ｐゴシック" panose="020B0600070205080204" pitchFamily="50" charset="-128"/>
              <a:ea typeface="ＭＳ Ｐゴシック" panose="020B0600070205080204" pitchFamily="50" charset="-128"/>
            </a:rPr>
            <a:t>61,680</a:t>
          </a:r>
          <a:r>
            <a:rPr kumimoji="1" lang="ja-JP" altLang="en-US" sz="1300">
              <a:latin typeface="ＭＳ Ｐゴシック" panose="020B0600070205080204" pitchFamily="50" charset="-128"/>
              <a:ea typeface="ＭＳ Ｐゴシック" panose="020B0600070205080204" pitchFamily="50" charset="-128"/>
            </a:rPr>
            <a:t>円となった。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物件費については、ふるさと納税の返礼品等に係る経費や商工業推進事業費の増等により、前年度と比較すると</a:t>
          </a:r>
          <a:r>
            <a:rPr kumimoji="1" lang="en-US" altLang="ja-JP" sz="1300">
              <a:latin typeface="ＭＳ Ｐゴシック" panose="020B0600070205080204" pitchFamily="50" charset="-128"/>
              <a:ea typeface="ＭＳ Ｐゴシック" panose="020B0600070205080204" pitchFamily="50" charset="-128"/>
            </a:rPr>
            <a:t>6,186</a:t>
          </a:r>
          <a:r>
            <a:rPr kumimoji="1" lang="ja-JP" altLang="en-US" sz="1300">
              <a:latin typeface="ＭＳ Ｐゴシック" panose="020B0600070205080204" pitchFamily="50" charset="-128"/>
              <a:ea typeface="ＭＳ Ｐゴシック" panose="020B0600070205080204" pitchFamily="50" charset="-128"/>
            </a:rPr>
            <a:t>円増加し、</a:t>
          </a:r>
          <a:r>
            <a:rPr kumimoji="1" lang="en-US" altLang="ja-JP" sz="1300">
              <a:latin typeface="ＭＳ Ｐゴシック" panose="020B0600070205080204" pitchFamily="50" charset="-128"/>
              <a:ea typeface="ＭＳ Ｐゴシック" panose="020B0600070205080204" pitchFamily="50" charset="-128"/>
            </a:rPr>
            <a:t>38,598</a:t>
          </a:r>
          <a:r>
            <a:rPr kumimoji="1" lang="ja-JP" altLang="en-US" sz="1300">
              <a:latin typeface="ＭＳ Ｐゴシック" panose="020B0600070205080204" pitchFamily="50" charset="-128"/>
              <a:ea typeface="ＭＳ Ｐゴシック" panose="020B0600070205080204" pitchFamily="50" charset="-128"/>
            </a:rPr>
            <a:t>円となった。</a:t>
          </a:r>
        </a:p>
        <a:p>
          <a:r>
            <a:rPr kumimoji="1" lang="ja-JP" altLang="en-US" sz="1300">
              <a:latin typeface="ＭＳ Ｐゴシック" panose="020B0600070205080204" pitchFamily="50" charset="-128"/>
              <a:ea typeface="ＭＳ Ｐゴシック" panose="020B0600070205080204" pitchFamily="50" charset="-128"/>
            </a:rPr>
            <a:t>扶助費については、幼児教育・保育の無償化に伴う、教育・保育施設等運営給付費の増等により、前年度と比較すると</a:t>
          </a:r>
          <a:r>
            <a:rPr kumimoji="1" lang="en-US" altLang="ja-JP" sz="1300">
              <a:latin typeface="ＭＳ Ｐゴシック" panose="020B0600070205080204" pitchFamily="50" charset="-128"/>
              <a:ea typeface="ＭＳ Ｐゴシック" panose="020B0600070205080204" pitchFamily="50" charset="-128"/>
            </a:rPr>
            <a:t>3,535</a:t>
          </a:r>
          <a:r>
            <a:rPr kumimoji="1" lang="ja-JP" altLang="en-US" sz="1300">
              <a:latin typeface="ＭＳ Ｐゴシック" panose="020B0600070205080204" pitchFamily="50" charset="-128"/>
              <a:ea typeface="ＭＳ Ｐゴシック" panose="020B0600070205080204" pitchFamily="50" charset="-128"/>
            </a:rPr>
            <a:t>円増加し、</a:t>
          </a:r>
          <a:r>
            <a:rPr kumimoji="1" lang="en-US" altLang="ja-JP" sz="1300">
              <a:latin typeface="ＭＳ Ｐゴシック" panose="020B0600070205080204" pitchFamily="50" charset="-128"/>
              <a:ea typeface="ＭＳ Ｐゴシック" panose="020B0600070205080204" pitchFamily="50" charset="-128"/>
            </a:rPr>
            <a:t>116,941</a:t>
          </a:r>
          <a:r>
            <a:rPr kumimoji="1" lang="ja-JP" altLang="en-US" sz="1300">
              <a:latin typeface="ＭＳ Ｐゴシック" panose="020B0600070205080204" pitchFamily="50" charset="-128"/>
              <a:ea typeface="ＭＳ Ｐゴシック" panose="020B0600070205080204" pitchFamily="50" charset="-128"/>
            </a:rPr>
            <a:t>円となった。</a:t>
          </a:r>
        </a:p>
        <a:p>
          <a:r>
            <a:rPr kumimoji="1" lang="ja-JP" altLang="en-US" sz="1300">
              <a:latin typeface="ＭＳ Ｐゴシック" panose="020B0600070205080204" pitchFamily="50" charset="-128"/>
              <a:ea typeface="ＭＳ Ｐゴシック" panose="020B0600070205080204" pitchFamily="50" charset="-128"/>
            </a:rPr>
            <a:t>補助費等については、特別定額給付金や子ども応援給付金の増等により、前年度と比較すると</a:t>
          </a:r>
          <a:r>
            <a:rPr kumimoji="1" lang="en-US" altLang="ja-JP" sz="1300">
              <a:latin typeface="ＭＳ Ｐゴシック" panose="020B0600070205080204" pitchFamily="50" charset="-128"/>
              <a:ea typeface="ＭＳ Ｐゴシック" panose="020B0600070205080204" pitchFamily="50" charset="-128"/>
            </a:rPr>
            <a:t>105,530</a:t>
          </a:r>
          <a:r>
            <a:rPr kumimoji="1" lang="ja-JP" altLang="en-US" sz="1300">
              <a:latin typeface="ＭＳ Ｐゴシック" panose="020B0600070205080204" pitchFamily="50" charset="-128"/>
              <a:ea typeface="ＭＳ Ｐゴシック" panose="020B0600070205080204" pitchFamily="50" charset="-128"/>
            </a:rPr>
            <a:t>円増加し、</a:t>
          </a:r>
          <a:r>
            <a:rPr kumimoji="1" lang="en-US" altLang="ja-JP" sz="1300">
              <a:latin typeface="ＭＳ Ｐゴシック" panose="020B0600070205080204" pitchFamily="50" charset="-128"/>
              <a:ea typeface="ＭＳ Ｐゴシック" panose="020B0600070205080204" pitchFamily="50" charset="-128"/>
            </a:rPr>
            <a:t>172,410</a:t>
          </a:r>
          <a:r>
            <a:rPr kumimoji="1" lang="ja-JP" altLang="en-US" sz="1300">
              <a:latin typeface="ＭＳ Ｐゴシック" panose="020B0600070205080204" pitchFamily="50" charset="-128"/>
              <a:ea typeface="ＭＳ Ｐゴシック" panose="020B0600070205080204" pitchFamily="50" charset="-128"/>
            </a:rPr>
            <a:t>円となった。</a:t>
          </a:r>
        </a:p>
        <a:p>
          <a:r>
            <a:rPr kumimoji="1" lang="ja-JP" altLang="en-US" sz="1300">
              <a:latin typeface="ＭＳ Ｐゴシック" panose="020B0600070205080204" pitchFamily="50" charset="-128"/>
              <a:ea typeface="ＭＳ Ｐゴシック" panose="020B0600070205080204" pitchFamily="50" charset="-128"/>
            </a:rPr>
            <a:t>普通建設事業費については、中道北小学校移転事業等において増となったものの、環境センター附属焼却施設解体等による減が大きかったため、前年度と比較すると</a:t>
          </a:r>
          <a:r>
            <a:rPr kumimoji="1" lang="en-US" altLang="ja-JP" sz="1300">
              <a:latin typeface="ＭＳ Ｐゴシック" panose="020B0600070205080204" pitchFamily="50" charset="-128"/>
              <a:ea typeface="ＭＳ Ｐゴシック" panose="020B0600070205080204" pitchFamily="50" charset="-128"/>
            </a:rPr>
            <a:t>6,282</a:t>
          </a:r>
          <a:r>
            <a:rPr kumimoji="1" lang="ja-JP" altLang="en-US" sz="1300">
              <a:latin typeface="ＭＳ Ｐゴシック" panose="020B0600070205080204" pitchFamily="50" charset="-128"/>
              <a:ea typeface="ＭＳ Ｐゴシック" panose="020B0600070205080204" pitchFamily="50" charset="-128"/>
            </a:rPr>
            <a:t>円減少し、</a:t>
          </a:r>
          <a:r>
            <a:rPr kumimoji="1" lang="en-US" altLang="ja-JP" sz="1300">
              <a:latin typeface="ＭＳ Ｐゴシック" panose="020B0600070205080204" pitchFamily="50" charset="-128"/>
              <a:ea typeface="ＭＳ Ｐゴシック" panose="020B0600070205080204" pitchFamily="50" charset="-128"/>
            </a:rPr>
            <a:t>41,428</a:t>
          </a:r>
          <a:r>
            <a:rPr kumimoji="1" lang="ja-JP" altLang="en-US" sz="1300">
              <a:latin typeface="ＭＳ Ｐゴシック" panose="020B0600070205080204" pitchFamily="50" charset="-128"/>
              <a:ea typeface="ＭＳ Ｐゴシック" panose="020B0600070205080204" pitchFamily="50" charset="-128"/>
            </a:rPr>
            <a:t>円となった。</a:t>
          </a:r>
        </a:p>
        <a:p>
          <a:r>
            <a:rPr kumimoji="1" lang="ja-JP" altLang="en-US" sz="1300">
              <a:latin typeface="ＭＳ Ｐゴシック" panose="020B0600070205080204" pitchFamily="50" charset="-128"/>
              <a:ea typeface="ＭＳ Ｐゴシック" panose="020B0600070205080204" pitchFamily="50" charset="-128"/>
            </a:rPr>
            <a:t>公債費については、臨時財政対策債、学校教育施設等整備事業債の元金償還の開始に伴う増などにより、前年度と比較すると</a:t>
          </a:r>
          <a:r>
            <a:rPr kumimoji="1" lang="en-US" altLang="ja-JP" sz="1300">
              <a:latin typeface="ＭＳ Ｐゴシック" panose="020B0600070205080204" pitchFamily="50" charset="-128"/>
              <a:ea typeface="ＭＳ Ｐゴシック" panose="020B0600070205080204" pitchFamily="50" charset="-128"/>
            </a:rPr>
            <a:t>2,193</a:t>
          </a:r>
          <a:r>
            <a:rPr kumimoji="1" lang="ja-JP" altLang="en-US" sz="1300">
              <a:latin typeface="ＭＳ Ｐゴシック" panose="020B0600070205080204" pitchFamily="50" charset="-128"/>
              <a:ea typeface="ＭＳ Ｐゴシック" panose="020B0600070205080204" pitchFamily="50" charset="-128"/>
            </a:rPr>
            <a:t>円増加し、</a:t>
          </a:r>
          <a:r>
            <a:rPr kumimoji="1" lang="en-US" altLang="ja-JP" sz="1300">
              <a:latin typeface="ＭＳ Ｐゴシック" panose="020B0600070205080204" pitchFamily="50" charset="-128"/>
              <a:ea typeface="ＭＳ Ｐゴシック" panose="020B0600070205080204" pitchFamily="50" charset="-128"/>
            </a:rPr>
            <a:t>40,333</a:t>
          </a:r>
          <a:r>
            <a:rPr kumimoji="1" lang="ja-JP" altLang="en-US" sz="1300">
              <a:latin typeface="ＭＳ Ｐゴシック" panose="020B0600070205080204" pitchFamily="50" charset="-128"/>
              <a:ea typeface="ＭＳ Ｐゴシック" panose="020B0600070205080204" pitchFamily="50" charset="-128"/>
            </a:rPr>
            <a:t>円となった。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山梨県甲府市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187,048
181,561
212.47
97,766,417
96,183,075
1,496,852
44,194,082
78,191,674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58.2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18542</xdr:rowOff>
    </xdr:from>
    <xdr:to>
      <xdr:col>24</xdr:col>
      <xdr:colOff>62865</xdr:colOff>
      <xdr:row>38</xdr:row>
      <xdr:rowOff>12446</xdr:rowOff>
    </xdr:to>
    <xdr:cxnSp macro="">
      <xdr:nvCxnSpPr>
        <xdr:cNvPr id="56" name="直線コネクタ 55"/>
        <xdr:cNvCxnSpPr/>
      </xdr:nvCxnSpPr>
      <xdr:spPr>
        <a:xfrm flipV="1">
          <a:off x="4633595" y="5333492"/>
          <a:ext cx="1270" cy="119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16273</xdr:rowOff>
    </xdr:from>
    <xdr:ext cx="469744" cy="259045"/>
    <xdr:sp macro="" textlink="">
      <xdr:nvSpPr>
        <xdr:cNvPr id="57" name="議会費最小値テキスト"/>
        <xdr:cNvSpPr txBox="1"/>
      </xdr:nvSpPr>
      <xdr:spPr>
        <a:xfrm>
          <a:off x="4686300" y="6531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12446</xdr:rowOff>
    </xdr:from>
    <xdr:to>
      <xdr:col>24</xdr:col>
      <xdr:colOff>152400</xdr:colOff>
      <xdr:row>38</xdr:row>
      <xdr:rowOff>12446</xdr:rowOff>
    </xdr:to>
    <xdr:cxnSp macro="">
      <xdr:nvCxnSpPr>
        <xdr:cNvPr id="58" name="直線コネクタ 57"/>
        <xdr:cNvCxnSpPr/>
      </xdr:nvCxnSpPr>
      <xdr:spPr>
        <a:xfrm>
          <a:off x="4546600" y="652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136669</xdr:rowOff>
    </xdr:from>
    <xdr:ext cx="469744" cy="259045"/>
    <xdr:sp macro="" textlink="">
      <xdr:nvSpPr>
        <xdr:cNvPr id="59" name="議会費最大値テキスト"/>
        <xdr:cNvSpPr txBox="1"/>
      </xdr:nvSpPr>
      <xdr:spPr>
        <a:xfrm>
          <a:off x="4686300" y="5108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18542</xdr:rowOff>
    </xdr:from>
    <xdr:to>
      <xdr:col>24</xdr:col>
      <xdr:colOff>152400</xdr:colOff>
      <xdr:row>31</xdr:row>
      <xdr:rowOff>18542</xdr:rowOff>
    </xdr:to>
    <xdr:cxnSp macro="">
      <xdr:nvCxnSpPr>
        <xdr:cNvPr id="60" name="直線コネクタ 59"/>
        <xdr:cNvCxnSpPr/>
      </xdr:nvCxnSpPr>
      <xdr:spPr>
        <a:xfrm>
          <a:off x="4546600" y="5333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18542</xdr:rowOff>
    </xdr:from>
    <xdr:to>
      <xdr:col>24</xdr:col>
      <xdr:colOff>63500</xdr:colOff>
      <xdr:row>31</xdr:row>
      <xdr:rowOff>52070</xdr:rowOff>
    </xdr:to>
    <xdr:cxnSp macro="">
      <xdr:nvCxnSpPr>
        <xdr:cNvPr id="61" name="直線コネクタ 60"/>
        <xdr:cNvCxnSpPr/>
      </xdr:nvCxnSpPr>
      <xdr:spPr>
        <a:xfrm flipV="1">
          <a:off x="3797300" y="5333492"/>
          <a:ext cx="838200" cy="3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36847</xdr:rowOff>
    </xdr:from>
    <xdr:ext cx="469744" cy="259045"/>
    <xdr:sp macro="" textlink="">
      <xdr:nvSpPr>
        <xdr:cNvPr id="62" name="議会費平均値テキスト"/>
        <xdr:cNvSpPr txBox="1"/>
      </xdr:nvSpPr>
      <xdr:spPr>
        <a:xfrm>
          <a:off x="4686300" y="6037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58420</xdr:rowOff>
    </xdr:from>
    <xdr:to>
      <xdr:col>24</xdr:col>
      <xdr:colOff>114300</xdr:colOff>
      <xdr:row>35</xdr:row>
      <xdr:rowOff>160020</xdr:rowOff>
    </xdr:to>
    <xdr:sp macro="" textlink="">
      <xdr:nvSpPr>
        <xdr:cNvPr id="63" name="フローチャート: 判断 62"/>
        <xdr:cNvSpPr/>
      </xdr:nvSpPr>
      <xdr:spPr>
        <a:xfrm>
          <a:off x="4584700" y="605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33020</xdr:rowOff>
    </xdr:from>
    <xdr:to>
      <xdr:col>19</xdr:col>
      <xdr:colOff>177800</xdr:colOff>
      <xdr:row>31</xdr:row>
      <xdr:rowOff>52070</xdr:rowOff>
    </xdr:to>
    <xdr:cxnSp macro="">
      <xdr:nvCxnSpPr>
        <xdr:cNvPr id="64" name="直線コネクタ 63"/>
        <xdr:cNvCxnSpPr/>
      </xdr:nvCxnSpPr>
      <xdr:spPr>
        <a:xfrm>
          <a:off x="2908300" y="534797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21082</xdr:rowOff>
    </xdr:from>
    <xdr:to>
      <xdr:col>20</xdr:col>
      <xdr:colOff>38100</xdr:colOff>
      <xdr:row>35</xdr:row>
      <xdr:rowOff>122682</xdr:rowOff>
    </xdr:to>
    <xdr:sp macro="" textlink="">
      <xdr:nvSpPr>
        <xdr:cNvPr id="65" name="フローチャート: 判断 64"/>
        <xdr:cNvSpPr/>
      </xdr:nvSpPr>
      <xdr:spPr>
        <a:xfrm>
          <a:off x="37465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113809</xdr:rowOff>
    </xdr:from>
    <xdr:ext cx="469744" cy="259045"/>
    <xdr:sp macro="" textlink="">
      <xdr:nvSpPr>
        <xdr:cNvPr id="66" name="テキスト ボックス 65"/>
        <xdr:cNvSpPr txBox="1"/>
      </xdr:nvSpPr>
      <xdr:spPr>
        <a:xfrm>
          <a:off x="3562428" y="611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33020</xdr:rowOff>
    </xdr:from>
    <xdr:to>
      <xdr:col>15</xdr:col>
      <xdr:colOff>50800</xdr:colOff>
      <xdr:row>31</xdr:row>
      <xdr:rowOff>36830</xdr:rowOff>
    </xdr:to>
    <xdr:cxnSp macro="">
      <xdr:nvCxnSpPr>
        <xdr:cNvPr id="67" name="直線コネクタ 66"/>
        <xdr:cNvCxnSpPr/>
      </xdr:nvCxnSpPr>
      <xdr:spPr>
        <a:xfrm flipV="1">
          <a:off x="2019300" y="53479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119380</xdr:rowOff>
    </xdr:from>
    <xdr:to>
      <xdr:col>15</xdr:col>
      <xdr:colOff>101600</xdr:colOff>
      <xdr:row>35</xdr:row>
      <xdr:rowOff>49530</xdr:rowOff>
    </xdr:to>
    <xdr:sp macro="" textlink="">
      <xdr:nvSpPr>
        <xdr:cNvPr id="68" name="フローチャート: 判断 67"/>
        <xdr:cNvSpPr/>
      </xdr:nvSpPr>
      <xdr:spPr>
        <a:xfrm>
          <a:off x="2857500" y="594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40657</xdr:rowOff>
    </xdr:from>
    <xdr:ext cx="469744" cy="259045"/>
    <xdr:sp macro="" textlink="">
      <xdr:nvSpPr>
        <xdr:cNvPr id="69" name="テキスト ボックス 68"/>
        <xdr:cNvSpPr txBox="1"/>
      </xdr:nvSpPr>
      <xdr:spPr>
        <a:xfrm>
          <a:off x="2673428" y="604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30734</xdr:rowOff>
    </xdr:from>
    <xdr:to>
      <xdr:col>10</xdr:col>
      <xdr:colOff>114300</xdr:colOff>
      <xdr:row>31</xdr:row>
      <xdr:rowOff>36830</xdr:rowOff>
    </xdr:to>
    <xdr:cxnSp macro="">
      <xdr:nvCxnSpPr>
        <xdr:cNvPr id="70" name="直線コネクタ 69"/>
        <xdr:cNvCxnSpPr/>
      </xdr:nvCxnSpPr>
      <xdr:spPr>
        <a:xfrm>
          <a:off x="1130300" y="5345684"/>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118618</xdr:rowOff>
    </xdr:from>
    <xdr:to>
      <xdr:col>10</xdr:col>
      <xdr:colOff>165100</xdr:colOff>
      <xdr:row>35</xdr:row>
      <xdr:rowOff>48768</xdr:rowOff>
    </xdr:to>
    <xdr:sp macro="" textlink="">
      <xdr:nvSpPr>
        <xdr:cNvPr id="71" name="フローチャート: 判断 70"/>
        <xdr:cNvSpPr/>
      </xdr:nvSpPr>
      <xdr:spPr>
        <a:xfrm>
          <a:off x="1968500" y="5947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39895</xdr:rowOff>
    </xdr:from>
    <xdr:ext cx="469744" cy="259045"/>
    <xdr:sp macro="" textlink="">
      <xdr:nvSpPr>
        <xdr:cNvPr id="72" name="テキスト ボックス 71"/>
        <xdr:cNvSpPr txBox="1"/>
      </xdr:nvSpPr>
      <xdr:spPr>
        <a:xfrm>
          <a:off x="1784428" y="6040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111760</xdr:rowOff>
    </xdr:from>
    <xdr:to>
      <xdr:col>6</xdr:col>
      <xdr:colOff>38100</xdr:colOff>
      <xdr:row>35</xdr:row>
      <xdr:rowOff>41910</xdr:rowOff>
    </xdr:to>
    <xdr:sp macro="" textlink="">
      <xdr:nvSpPr>
        <xdr:cNvPr id="73" name="フローチャート: 判断 72"/>
        <xdr:cNvSpPr/>
      </xdr:nvSpPr>
      <xdr:spPr>
        <a:xfrm>
          <a:off x="1079500" y="594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33037</xdr:rowOff>
    </xdr:from>
    <xdr:ext cx="469744" cy="259045"/>
    <xdr:sp macro="" textlink="">
      <xdr:nvSpPr>
        <xdr:cNvPr id="74" name="テキスト ボックス 73"/>
        <xdr:cNvSpPr txBox="1"/>
      </xdr:nvSpPr>
      <xdr:spPr>
        <a:xfrm>
          <a:off x="895428" y="6033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139192</xdr:rowOff>
    </xdr:from>
    <xdr:to>
      <xdr:col>24</xdr:col>
      <xdr:colOff>114300</xdr:colOff>
      <xdr:row>31</xdr:row>
      <xdr:rowOff>69342</xdr:rowOff>
    </xdr:to>
    <xdr:sp macro="" textlink="">
      <xdr:nvSpPr>
        <xdr:cNvPr id="80" name="楕円 79"/>
        <xdr:cNvSpPr/>
      </xdr:nvSpPr>
      <xdr:spPr>
        <a:xfrm>
          <a:off x="4584700" y="528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92219</xdr:rowOff>
    </xdr:from>
    <xdr:ext cx="469744" cy="259045"/>
    <xdr:sp macro="" textlink="">
      <xdr:nvSpPr>
        <xdr:cNvPr id="81" name="議会費該当値テキスト"/>
        <xdr:cNvSpPr txBox="1"/>
      </xdr:nvSpPr>
      <xdr:spPr>
        <a:xfrm>
          <a:off x="4686300" y="5235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1270</xdr:rowOff>
    </xdr:from>
    <xdr:to>
      <xdr:col>20</xdr:col>
      <xdr:colOff>38100</xdr:colOff>
      <xdr:row>31</xdr:row>
      <xdr:rowOff>102870</xdr:rowOff>
    </xdr:to>
    <xdr:sp macro="" textlink="">
      <xdr:nvSpPr>
        <xdr:cNvPr id="82" name="楕円 81"/>
        <xdr:cNvSpPr/>
      </xdr:nvSpPr>
      <xdr:spPr>
        <a:xfrm>
          <a:off x="3746500" y="53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29</xdr:row>
      <xdr:rowOff>119397</xdr:rowOff>
    </xdr:from>
    <xdr:ext cx="469744" cy="259045"/>
    <xdr:sp macro="" textlink="">
      <xdr:nvSpPr>
        <xdr:cNvPr id="83" name="テキスト ボックス 82"/>
        <xdr:cNvSpPr txBox="1"/>
      </xdr:nvSpPr>
      <xdr:spPr>
        <a:xfrm>
          <a:off x="3562428" y="50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153670</xdr:rowOff>
    </xdr:from>
    <xdr:to>
      <xdr:col>15</xdr:col>
      <xdr:colOff>101600</xdr:colOff>
      <xdr:row>31</xdr:row>
      <xdr:rowOff>83820</xdr:rowOff>
    </xdr:to>
    <xdr:sp macro="" textlink="">
      <xdr:nvSpPr>
        <xdr:cNvPr id="84" name="楕円 83"/>
        <xdr:cNvSpPr/>
      </xdr:nvSpPr>
      <xdr:spPr>
        <a:xfrm>
          <a:off x="2857500" y="529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29</xdr:row>
      <xdr:rowOff>100347</xdr:rowOff>
    </xdr:from>
    <xdr:ext cx="469744" cy="259045"/>
    <xdr:sp macro="" textlink="">
      <xdr:nvSpPr>
        <xdr:cNvPr id="85" name="テキスト ボックス 84"/>
        <xdr:cNvSpPr txBox="1"/>
      </xdr:nvSpPr>
      <xdr:spPr>
        <a:xfrm>
          <a:off x="2673428" y="5072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157480</xdr:rowOff>
    </xdr:from>
    <xdr:to>
      <xdr:col>10</xdr:col>
      <xdr:colOff>165100</xdr:colOff>
      <xdr:row>31</xdr:row>
      <xdr:rowOff>87630</xdr:rowOff>
    </xdr:to>
    <xdr:sp macro="" textlink="">
      <xdr:nvSpPr>
        <xdr:cNvPr id="86" name="楕円 85"/>
        <xdr:cNvSpPr/>
      </xdr:nvSpPr>
      <xdr:spPr>
        <a:xfrm>
          <a:off x="1968500" y="530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29</xdr:row>
      <xdr:rowOff>104157</xdr:rowOff>
    </xdr:from>
    <xdr:ext cx="469744" cy="259045"/>
    <xdr:sp macro="" textlink="">
      <xdr:nvSpPr>
        <xdr:cNvPr id="87" name="テキスト ボックス 86"/>
        <xdr:cNvSpPr txBox="1"/>
      </xdr:nvSpPr>
      <xdr:spPr>
        <a:xfrm>
          <a:off x="1784428" y="507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151384</xdr:rowOff>
    </xdr:from>
    <xdr:to>
      <xdr:col>6</xdr:col>
      <xdr:colOff>38100</xdr:colOff>
      <xdr:row>31</xdr:row>
      <xdr:rowOff>81534</xdr:rowOff>
    </xdr:to>
    <xdr:sp macro="" textlink="">
      <xdr:nvSpPr>
        <xdr:cNvPr id="88" name="楕円 87"/>
        <xdr:cNvSpPr/>
      </xdr:nvSpPr>
      <xdr:spPr>
        <a:xfrm>
          <a:off x="1079500" y="5294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98061</xdr:rowOff>
    </xdr:from>
    <xdr:ext cx="469744" cy="259045"/>
    <xdr:sp macro="" textlink="">
      <xdr:nvSpPr>
        <xdr:cNvPr id="89" name="テキスト ボックス 88"/>
        <xdr:cNvSpPr txBox="1"/>
      </xdr:nvSpPr>
      <xdr:spPr>
        <a:xfrm>
          <a:off x="895428" y="5070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125364</xdr:rowOff>
    </xdr:from>
    <xdr:to>
      <xdr:col>24</xdr:col>
      <xdr:colOff>62865</xdr:colOff>
      <xdr:row>53</xdr:row>
      <xdr:rowOff>119573</xdr:rowOff>
    </xdr:to>
    <xdr:cxnSp macro="">
      <xdr:nvCxnSpPr>
        <xdr:cNvPr id="116" name="直線コネクタ 115"/>
        <xdr:cNvCxnSpPr/>
      </xdr:nvCxnSpPr>
      <xdr:spPr>
        <a:xfrm flipV="1">
          <a:off x="4633595" y="8697864"/>
          <a:ext cx="1270" cy="508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123400</xdr:rowOff>
    </xdr:from>
    <xdr:ext cx="599010" cy="259045"/>
    <xdr:sp macro="" textlink="">
      <xdr:nvSpPr>
        <xdr:cNvPr id="117" name="総務費最小値テキスト"/>
        <xdr:cNvSpPr txBox="1"/>
      </xdr:nvSpPr>
      <xdr:spPr>
        <a:xfrm>
          <a:off x="4686300" y="921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53</xdr:row>
      <xdr:rowOff>119573</xdr:rowOff>
    </xdr:from>
    <xdr:to>
      <xdr:col>24</xdr:col>
      <xdr:colOff>152400</xdr:colOff>
      <xdr:row>53</xdr:row>
      <xdr:rowOff>119573</xdr:rowOff>
    </xdr:to>
    <xdr:cxnSp macro="">
      <xdr:nvCxnSpPr>
        <xdr:cNvPr id="118" name="直線コネクタ 117"/>
        <xdr:cNvCxnSpPr/>
      </xdr:nvCxnSpPr>
      <xdr:spPr>
        <a:xfrm>
          <a:off x="4546600" y="9206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72041</xdr:rowOff>
    </xdr:from>
    <xdr:ext cx="599010" cy="259045"/>
    <xdr:sp macro="" textlink="">
      <xdr:nvSpPr>
        <xdr:cNvPr id="119" name="総務費最大値テキスト"/>
        <xdr:cNvSpPr txBox="1"/>
      </xdr:nvSpPr>
      <xdr:spPr>
        <a:xfrm>
          <a:off x="4686300" y="8473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169,317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125364</xdr:rowOff>
    </xdr:from>
    <xdr:to>
      <xdr:col>24</xdr:col>
      <xdr:colOff>152400</xdr:colOff>
      <xdr:row>50</xdr:row>
      <xdr:rowOff>125364</xdr:rowOff>
    </xdr:to>
    <xdr:cxnSp macro="">
      <xdr:nvCxnSpPr>
        <xdr:cNvPr id="120" name="直線コネクタ 119"/>
        <xdr:cNvCxnSpPr/>
      </xdr:nvCxnSpPr>
      <xdr:spPr>
        <a:xfrm>
          <a:off x="4546600" y="8697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37124</xdr:rowOff>
    </xdr:from>
    <xdr:to>
      <xdr:col>24</xdr:col>
      <xdr:colOff>63500</xdr:colOff>
      <xdr:row>58</xdr:row>
      <xdr:rowOff>112780</xdr:rowOff>
    </xdr:to>
    <xdr:cxnSp macro="">
      <xdr:nvCxnSpPr>
        <xdr:cNvPr id="121" name="直線コネクタ 120"/>
        <xdr:cNvCxnSpPr/>
      </xdr:nvCxnSpPr>
      <xdr:spPr>
        <a:xfrm flipV="1">
          <a:off x="3797300" y="8952524"/>
          <a:ext cx="838200" cy="1104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16218</xdr:rowOff>
    </xdr:from>
    <xdr:ext cx="599010" cy="259045"/>
    <xdr:sp macro="" textlink="">
      <xdr:nvSpPr>
        <xdr:cNvPr id="122" name="総務費平均値テキスト"/>
        <xdr:cNvSpPr txBox="1"/>
      </xdr:nvSpPr>
      <xdr:spPr>
        <a:xfrm>
          <a:off x="4686300" y="8931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37791</xdr:rowOff>
    </xdr:from>
    <xdr:to>
      <xdr:col>24</xdr:col>
      <xdr:colOff>114300</xdr:colOff>
      <xdr:row>52</xdr:row>
      <xdr:rowOff>139391</xdr:rowOff>
    </xdr:to>
    <xdr:sp macro="" textlink="">
      <xdr:nvSpPr>
        <xdr:cNvPr id="123" name="フローチャート: 判断 122"/>
        <xdr:cNvSpPr/>
      </xdr:nvSpPr>
      <xdr:spPr>
        <a:xfrm>
          <a:off x="4584700" y="8953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112780</xdr:rowOff>
    </xdr:from>
    <xdr:to>
      <xdr:col>19</xdr:col>
      <xdr:colOff>177800</xdr:colOff>
      <xdr:row>58</xdr:row>
      <xdr:rowOff>160372</xdr:rowOff>
    </xdr:to>
    <xdr:cxnSp macro="">
      <xdr:nvCxnSpPr>
        <xdr:cNvPr id="124" name="直線コネクタ 123"/>
        <xdr:cNvCxnSpPr/>
      </xdr:nvCxnSpPr>
      <xdr:spPr>
        <a:xfrm flipV="1">
          <a:off x="2908300" y="10056880"/>
          <a:ext cx="889000" cy="47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131800</xdr:rowOff>
    </xdr:from>
    <xdr:to>
      <xdr:col>20</xdr:col>
      <xdr:colOff>38100</xdr:colOff>
      <xdr:row>59</xdr:row>
      <xdr:rowOff>61950</xdr:rowOff>
    </xdr:to>
    <xdr:sp macro="" textlink="">
      <xdr:nvSpPr>
        <xdr:cNvPr id="125" name="フローチャート: 判断 124"/>
        <xdr:cNvSpPr/>
      </xdr:nvSpPr>
      <xdr:spPr>
        <a:xfrm>
          <a:off x="3746500" y="1007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53077</xdr:rowOff>
    </xdr:from>
    <xdr:ext cx="534377" cy="259045"/>
    <xdr:sp macro="" textlink="">
      <xdr:nvSpPr>
        <xdr:cNvPr id="126" name="テキスト ボックス 125"/>
        <xdr:cNvSpPr txBox="1"/>
      </xdr:nvSpPr>
      <xdr:spPr>
        <a:xfrm>
          <a:off x="3530111" y="10168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160372</xdr:rowOff>
    </xdr:from>
    <xdr:to>
      <xdr:col>15</xdr:col>
      <xdr:colOff>50800</xdr:colOff>
      <xdr:row>58</xdr:row>
      <xdr:rowOff>165216</xdr:rowOff>
    </xdr:to>
    <xdr:cxnSp macro="">
      <xdr:nvCxnSpPr>
        <xdr:cNvPr id="127" name="直線コネクタ 126"/>
        <xdr:cNvCxnSpPr/>
      </xdr:nvCxnSpPr>
      <xdr:spPr>
        <a:xfrm flipV="1">
          <a:off x="2019300" y="10104472"/>
          <a:ext cx="889000" cy="4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126314</xdr:rowOff>
    </xdr:from>
    <xdr:to>
      <xdr:col>15</xdr:col>
      <xdr:colOff>101600</xdr:colOff>
      <xdr:row>59</xdr:row>
      <xdr:rowOff>56464</xdr:rowOff>
    </xdr:to>
    <xdr:sp macro="" textlink="">
      <xdr:nvSpPr>
        <xdr:cNvPr id="128" name="フローチャート: 判断 127"/>
        <xdr:cNvSpPr/>
      </xdr:nvSpPr>
      <xdr:spPr>
        <a:xfrm>
          <a:off x="2857500" y="100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47591</xdr:rowOff>
    </xdr:from>
    <xdr:ext cx="534377" cy="259045"/>
    <xdr:sp macro="" textlink="">
      <xdr:nvSpPr>
        <xdr:cNvPr id="129" name="テキスト ボックス 128"/>
        <xdr:cNvSpPr txBox="1"/>
      </xdr:nvSpPr>
      <xdr:spPr>
        <a:xfrm>
          <a:off x="2641111" y="1016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165216</xdr:rowOff>
    </xdr:from>
    <xdr:to>
      <xdr:col>10</xdr:col>
      <xdr:colOff>114300</xdr:colOff>
      <xdr:row>59</xdr:row>
      <xdr:rowOff>2562</xdr:rowOff>
    </xdr:to>
    <xdr:cxnSp macro="">
      <xdr:nvCxnSpPr>
        <xdr:cNvPr id="130" name="直線コネクタ 129"/>
        <xdr:cNvCxnSpPr/>
      </xdr:nvCxnSpPr>
      <xdr:spPr>
        <a:xfrm flipV="1">
          <a:off x="1130300" y="10109316"/>
          <a:ext cx="889000" cy="8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151482</xdr:rowOff>
    </xdr:from>
    <xdr:to>
      <xdr:col>10</xdr:col>
      <xdr:colOff>165100</xdr:colOff>
      <xdr:row>59</xdr:row>
      <xdr:rowOff>81632</xdr:rowOff>
    </xdr:to>
    <xdr:sp macro="" textlink="">
      <xdr:nvSpPr>
        <xdr:cNvPr id="131" name="フローチャート: 判断 130"/>
        <xdr:cNvSpPr/>
      </xdr:nvSpPr>
      <xdr:spPr>
        <a:xfrm>
          <a:off x="1968500" y="1009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72759</xdr:rowOff>
    </xdr:from>
    <xdr:ext cx="534377" cy="259045"/>
    <xdr:sp macro="" textlink="">
      <xdr:nvSpPr>
        <xdr:cNvPr id="132" name="テキスト ボックス 131"/>
        <xdr:cNvSpPr txBox="1"/>
      </xdr:nvSpPr>
      <xdr:spPr>
        <a:xfrm>
          <a:off x="1752111" y="10188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152908</xdr:rowOff>
    </xdr:from>
    <xdr:to>
      <xdr:col>6</xdr:col>
      <xdr:colOff>38100</xdr:colOff>
      <xdr:row>59</xdr:row>
      <xdr:rowOff>83058</xdr:rowOff>
    </xdr:to>
    <xdr:sp macro="" textlink="">
      <xdr:nvSpPr>
        <xdr:cNvPr id="133" name="フローチャート: 判断 132"/>
        <xdr:cNvSpPr/>
      </xdr:nvSpPr>
      <xdr:spPr>
        <a:xfrm>
          <a:off x="1079500" y="10097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74185</xdr:rowOff>
    </xdr:from>
    <xdr:ext cx="534377" cy="259045"/>
    <xdr:sp macro="" textlink="">
      <xdr:nvSpPr>
        <xdr:cNvPr id="134" name="テキスト ボックス 133"/>
        <xdr:cNvSpPr txBox="1"/>
      </xdr:nvSpPr>
      <xdr:spPr>
        <a:xfrm>
          <a:off x="863111" y="10189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157774</xdr:rowOff>
    </xdr:from>
    <xdr:to>
      <xdr:col>24</xdr:col>
      <xdr:colOff>114300</xdr:colOff>
      <xdr:row>52</xdr:row>
      <xdr:rowOff>87924</xdr:rowOff>
    </xdr:to>
    <xdr:sp macro="" textlink="">
      <xdr:nvSpPr>
        <xdr:cNvPr id="140" name="楕円 139"/>
        <xdr:cNvSpPr/>
      </xdr:nvSpPr>
      <xdr:spPr>
        <a:xfrm>
          <a:off x="4584700" y="8901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9201</xdr:rowOff>
    </xdr:from>
    <xdr:ext cx="599010" cy="259045"/>
    <xdr:sp macro="" textlink="">
      <xdr:nvSpPr>
        <xdr:cNvPr id="141" name="総務費該当値テキスト"/>
        <xdr:cNvSpPr txBox="1"/>
      </xdr:nvSpPr>
      <xdr:spPr>
        <a:xfrm>
          <a:off x="4686300" y="8753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61980</xdr:rowOff>
    </xdr:from>
    <xdr:to>
      <xdr:col>20</xdr:col>
      <xdr:colOff>38100</xdr:colOff>
      <xdr:row>58</xdr:row>
      <xdr:rowOff>163580</xdr:rowOff>
    </xdr:to>
    <xdr:sp macro="" textlink="">
      <xdr:nvSpPr>
        <xdr:cNvPr id="142" name="楕円 141"/>
        <xdr:cNvSpPr/>
      </xdr:nvSpPr>
      <xdr:spPr>
        <a:xfrm>
          <a:off x="3746500" y="1000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8657</xdr:rowOff>
    </xdr:from>
    <xdr:ext cx="534377" cy="259045"/>
    <xdr:sp macro="" textlink="">
      <xdr:nvSpPr>
        <xdr:cNvPr id="143" name="テキスト ボックス 142"/>
        <xdr:cNvSpPr txBox="1"/>
      </xdr:nvSpPr>
      <xdr:spPr>
        <a:xfrm>
          <a:off x="3530111" y="978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109572</xdr:rowOff>
    </xdr:from>
    <xdr:to>
      <xdr:col>15</xdr:col>
      <xdr:colOff>101600</xdr:colOff>
      <xdr:row>59</xdr:row>
      <xdr:rowOff>39722</xdr:rowOff>
    </xdr:to>
    <xdr:sp macro="" textlink="">
      <xdr:nvSpPr>
        <xdr:cNvPr id="144" name="楕円 143"/>
        <xdr:cNvSpPr/>
      </xdr:nvSpPr>
      <xdr:spPr>
        <a:xfrm>
          <a:off x="2857500" y="1005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56249</xdr:rowOff>
    </xdr:from>
    <xdr:ext cx="534377" cy="259045"/>
    <xdr:sp macro="" textlink="">
      <xdr:nvSpPr>
        <xdr:cNvPr id="145" name="テキスト ボックス 144"/>
        <xdr:cNvSpPr txBox="1"/>
      </xdr:nvSpPr>
      <xdr:spPr>
        <a:xfrm>
          <a:off x="2641111" y="982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114416</xdr:rowOff>
    </xdr:from>
    <xdr:to>
      <xdr:col>10</xdr:col>
      <xdr:colOff>165100</xdr:colOff>
      <xdr:row>59</xdr:row>
      <xdr:rowOff>44566</xdr:rowOff>
    </xdr:to>
    <xdr:sp macro="" textlink="">
      <xdr:nvSpPr>
        <xdr:cNvPr id="146" name="楕円 145"/>
        <xdr:cNvSpPr/>
      </xdr:nvSpPr>
      <xdr:spPr>
        <a:xfrm>
          <a:off x="1968500" y="1005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61093</xdr:rowOff>
    </xdr:from>
    <xdr:ext cx="534377" cy="259045"/>
    <xdr:sp macro="" textlink="">
      <xdr:nvSpPr>
        <xdr:cNvPr id="147" name="テキスト ボックス 146"/>
        <xdr:cNvSpPr txBox="1"/>
      </xdr:nvSpPr>
      <xdr:spPr>
        <a:xfrm>
          <a:off x="1752111" y="9833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123212</xdr:rowOff>
    </xdr:from>
    <xdr:to>
      <xdr:col>6</xdr:col>
      <xdr:colOff>38100</xdr:colOff>
      <xdr:row>59</xdr:row>
      <xdr:rowOff>53362</xdr:rowOff>
    </xdr:to>
    <xdr:sp macro="" textlink="">
      <xdr:nvSpPr>
        <xdr:cNvPr id="148" name="楕円 147"/>
        <xdr:cNvSpPr/>
      </xdr:nvSpPr>
      <xdr:spPr>
        <a:xfrm>
          <a:off x="1079500" y="1006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69889</xdr:rowOff>
    </xdr:from>
    <xdr:ext cx="534377" cy="259045"/>
    <xdr:sp macro="" textlink="">
      <xdr:nvSpPr>
        <xdr:cNvPr id="149" name="テキスト ボックス 148"/>
        <xdr:cNvSpPr txBox="1"/>
      </xdr:nvSpPr>
      <xdr:spPr>
        <a:xfrm>
          <a:off x="863111" y="9842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1" name="直線コネクタ 160"/>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2" name="テキスト ボックス 161"/>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3" name="直線コネクタ 162"/>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5" name="直線コネクタ 164"/>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7" name="直線コネクタ 166"/>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9" name="直線コネクタ 168"/>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1" name="直線コネクタ 170"/>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2" name="テキスト ボックス 171"/>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6241</xdr:rowOff>
    </xdr:from>
    <xdr:to>
      <xdr:col>24</xdr:col>
      <xdr:colOff>62865</xdr:colOff>
      <xdr:row>79</xdr:row>
      <xdr:rowOff>87830</xdr:rowOff>
    </xdr:to>
    <xdr:cxnSp macro="">
      <xdr:nvCxnSpPr>
        <xdr:cNvPr id="176" name="直線コネクタ 175"/>
        <xdr:cNvCxnSpPr/>
      </xdr:nvCxnSpPr>
      <xdr:spPr>
        <a:xfrm flipV="1">
          <a:off x="4633595" y="12179191"/>
          <a:ext cx="1270" cy="1453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91657</xdr:rowOff>
    </xdr:from>
    <xdr:ext cx="599010" cy="259045"/>
    <xdr:sp macro="" textlink="">
      <xdr:nvSpPr>
        <xdr:cNvPr id="177" name="民生費最小値テキスト"/>
        <xdr:cNvSpPr txBox="1"/>
      </xdr:nvSpPr>
      <xdr:spPr>
        <a:xfrm>
          <a:off x="4686300" y="13636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87830</xdr:rowOff>
    </xdr:from>
    <xdr:to>
      <xdr:col>24</xdr:col>
      <xdr:colOff>152400</xdr:colOff>
      <xdr:row>79</xdr:row>
      <xdr:rowOff>87830</xdr:rowOff>
    </xdr:to>
    <xdr:cxnSp macro="">
      <xdr:nvCxnSpPr>
        <xdr:cNvPr id="178" name="直線コネクタ 177"/>
        <xdr:cNvCxnSpPr/>
      </xdr:nvCxnSpPr>
      <xdr:spPr>
        <a:xfrm>
          <a:off x="4546600" y="1363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124368</xdr:rowOff>
    </xdr:from>
    <xdr:ext cx="599010" cy="259045"/>
    <xdr:sp macro="" textlink="">
      <xdr:nvSpPr>
        <xdr:cNvPr id="179" name="民生費最大値テキスト"/>
        <xdr:cNvSpPr txBox="1"/>
      </xdr:nvSpPr>
      <xdr:spPr>
        <a:xfrm>
          <a:off x="4686300" y="11954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254,510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6241</xdr:rowOff>
    </xdr:from>
    <xdr:to>
      <xdr:col>24</xdr:col>
      <xdr:colOff>152400</xdr:colOff>
      <xdr:row>71</xdr:row>
      <xdr:rowOff>6241</xdr:rowOff>
    </xdr:to>
    <xdr:cxnSp macro="">
      <xdr:nvCxnSpPr>
        <xdr:cNvPr id="180" name="直線コネクタ 179"/>
        <xdr:cNvCxnSpPr/>
      </xdr:nvCxnSpPr>
      <xdr:spPr>
        <a:xfrm>
          <a:off x="4546600" y="12179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104855</xdr:rowOff>
    </xdr:from>
    <xdr:to>
      <xdr:col>24</xdr:col>
      <xdr:colOff>63500</xdr:colOff>
      <xdr:row>76</xdr:row>
      <xdr:rowOff>31583</xdr:rowOff>
    </xdr:to>
    <xdr:cxnSp macro="">
      <xdr:nvCxnSpPr>
        <xdr:cNvPr id="181" name="直線コネクタ 180"/>
        <xdr:cNvCxnSpPr/>
      </xdr:nvCxnSpPr>
      <xdr:spPr>
        <a:xfrm flipV="1">
          <a:off x="3797300" y="12963605"/>
          <a:ext cx="838200" cy="98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115290</xdr:rowOff>
    </xdr:from>
    <xdr:ext cx="599010" cy="259045"/>
    <xdr:sp macro="" textlink="">
      <xdr:nvSpPr>
        <xdr:cNvPr id="182" name="民生費平均値テキスト"/>
        <xdr:cNvSpPr txBox="1"/>
      </xdr:nvSpPr>
      <xdr:spPr>
        <a:xfrm>
          <a:off x="4686300" y="129740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136862</xdr:rowOff>
    </xdr:from>
    <xdr:to>
      <xdr:col>24</xdr:col>
      <xdr:colOff>114300</xdr:colOff>
      <xdr:row>76</xdr:row>
      <xdr:rowOff>67013</xdr:rowOff>
    </xdr:to>
    <xdr:sp macro="" textlink="">
      <xdr:nvSpPr>
        <xdr:cNvPr id="183" name="フローチャート: 判断 182"/>
        <xdr:cNvSpPr/>
      </xdr:nvSpPr>
      <xdr:spPr>
        <a:xfrm>
          <a:off x="4584700" y="129956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31583</xdr:rowOff>
    </xdr:from>
    <xdr:to>
      <xdr:col>19</xdr:col>
      <xdr:colOff>177800</xdr:colOff>
      <xdr:row>76</xdr:row>
      <xdr:rowOff>92587</xdr:rowOff>
    </xdr:to>
    <xdr:cxnSp macro="">
      <xdr:nvCxnSpPr>
        <xdr:cNvPr id="184" name="直線コネクタ 183"/>
        <xdr:cNvCxnSpPr/>
      </xdr:nvCxnSpPr>
      <xdr:spPr>
        <a:xfrm flipV="1">
          <a:off x="2908300" y="13061783"/>
          <a:ext cx="889000" cy="61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33263</xdr:rowOff>
    </xdr:from>
    <xdr:to>
      <xdr:col>20</xdr:col>
      <xdr:colOff>38100</xdr:colOff>
      <xdr:row>76</xdr:row>
      <xdr:rowOff>134863</xdr:rowOff>
    </xdr:to>
    <xdr:sp macro="" textlink="">
      <xdr:nvSpPr>
        <xdr:cNvPr id="185" name="フローチャート: 判断 184"/>
        <xdr:cNvSpPr/>
      </xdr:nvSpPr>
      <xdr:spPr>
        <a:xfrm>
          <a:off x="3746500" y="1306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125990</xdr:rowOff>
    </xdr:from>
    <xdr:ext cx="599010" cy="259045"/>
    <xdr:sp macro="" textlink="">
      <xdr:nvSpPr>
        <xdr:cNvPr id="186" name="テキスト ボックス 185"/>
        <xdr:cNvSpPr txBox="1"/>
      </xdr:nvSpPr>
      <xdr:spPr>
        <a:xfrm>
          <a:off x="3497795" y="1315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92587</xdr:rowOff>
    </xdr:from>
    <xdr:to>
      <xdr:col>15</xdr:col>
      <xdr:colOff>50800</xdr:colOff>
      <xdr:row>76</xdr:row>
      <xdr:rowOff>93718</xdr:rowOff>
    </xdr:to>
    <xdr:cxnSp macro="">
      <xdr:nvCxnSpPr>
        <xdr:cNvPr id="187" name="直線コネクタ 186"/>
        <xdr:cNvCxnSpPr/>
      </xdr:nvCxnSpPr>
      <xdr:spPr>
        <a:xfrm flipV="1">
          <a:off x="2019300" y="13122787"/>
          <a:ext cx="889000" cy="1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151493</xdr:rowOff>
    </xdr:from>
    <xdr:to>
      <xdr:col>15</xdr:col>
      <xdr:colOff>101600</xdr:colOff>
      <xdr:row>78</xdr:row>
      <xdr:rowOff>81643</xdr:rowOff>
    </xdr:to>
    <xdr:sp macro="" textlink="">
      <xdr:nvSpPr>
        <xdr:cNvPr id="188" name="フローチャート: 判断 187"/>
        <xdr:cNvSpPr/>
      </xdr:nvSpPr>
      <xdr:spPr>
        <a:xfrm>
          <a:off x="2857500" y="1335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72770</xdr:rowOff>
    </xdr:from>
    <xdr:ext cx="599010" cy="259045"/>
    <xdr:sp macro="" textlink="">
      <xdr:nvSpPr>
        <xdr:cNvPr id="189" name="テキスト ボックス 188"/>
        <xdr:cNvSpPr txBox="1"/>
      </xdr:nvSpPr>
      <xdr:spPr>
        <a:xfrm>
          <a:off x="2608795" y="13445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93718</xdr:rowOff>
    </xdr:from>
    <xdr:to>
      <xdr:col>10</xdr:col>
      <xdr:colOff>114300</xdr:colOff>
      <xdr:row>77</xdr:row>
      <xdr:rowOff>5197</xdr:rowOff>
    </xdr:to>
    <xdr:cxnSp macro="">
      <xdr:nvCxnSpPr>
        <xdr:cNvPr id="190" name="直線コネクタ 189"/>
        <xdr:cNvCxnSpPr/>
      </xdr:nvCxnSpPr>
      <xdr:spPr>
        <a:xfrm flipV="1">
          <a:off x="1130300" y="13123918"/>
          <a:ext cx="889000" cy="82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103803</xdr:rowOff>
    </xdr:from>
    <xdr:to>
      <xdr:col>10</xdr:col>
      <xdr:colOff>165100</xdr:colOff>
      <xdr:row>78</xdr:row>
      <xdr:rowOff>33953</xdr:rowOff>
    </xdr:to>
    <xdr:sp macro="" textlink="">
      <xdr:nvSpPr>
        <xdr:cNvPr id="191" name="フローチャート: 判断 190"/>
        <xdr:cNvSpPr/>
      </xdr:nvSpPr>
      <xdr:spPr>
        <a:xfrm>
          <a:off x="1968500" y="133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25080</xdr:rowOff>
    </xdr:from>
    <xdr:ext cx="599010" cy="259045"/>
    <xdr:sp macro="" textlink="">
      <xdr:nvSpPr>
        <xdr:cNvPr id="192" name="テキスト ボックス 191"/>
        <xdr:cNvSpPr txBox="1"/>
      </xdr:nvSpPr>
      <xdr:spPr>
        <a:xfrm>
          <a:off x="1719795" y="13398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138888</xdr:rowOff>
    </xdr:from>
    <xdr:to>
      <xdr:col>6</xdr:col>
      <xdr:colOff>38100</xdr:colOff>
      <xdr:row>78</xdr:row>
      <xdr:rowOff>69038</xdr:rowOff>
    </xdr:to>
    <xdr:sp macro="" textlink="">
      <xdr:nvSpPr>
        <xdr:cNvPr id="193" name="フローチャート: 判断 192"/>
        <xdr:cNvSpPr/>
      </xdr:nvSpPr>
      <xdr:spPr>
        <a:xfrm>
          <a:off x="1079500" y="1334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60165</xdr:rowOff>
    </xdr:from>
    <xdr:ext cx="599010" cy="259045"/>
    <xdr:sp macro="" textlink="">
      <xdr:nvSpPr>
        <xdr:cNvPr id="194" name="テキスト ボックス 193"/>
        <xdr:cNvSpPr txBox="1"/>
      </xdr:nvSpPr>
      <xdr:spPr>
        <a:xfrm>
          <a:off x="830795" y="13433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54055</xdr:rowOff>
    </xdr:from>
    <xdr:to>
      <xdr:col>24</xdr:col>
      <xdr:colOff>114300</xdr:colOff>
      <xdr:row>75</xdr:row>
      <xdr:rowOff>155656</xdr:rowOff>
    </xdr:to>
    <xdr:sp macro="" textlink="">
      <xdr:nvSpPr>
        <xdr:cNvPr id="200" name="楕円 199"/>
        <xdr:cNvSpPr/>
      </xdr:nvSpPr>
      <xdr:spPr>
        <a:xfrm>
          <a:off x="4584700" y="1291280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76932</xdr:rowOff>
    </xdr:from>
    <xdr:ext cx="599010" cy="259045"/>
    <xdr:sp macro="" textlink="">
      <xdr:nvSpPr>
        <xdr:cNvPr id="201" name="民生費該当値テキスト"/>
        <xdr:cNvSpPr txBox="1"/>
      </xdr:nvSpPr>
      <xdr:spPr>
        <a:xfrm>
          <a:off x="4686300" y="12764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152233</xdr:rowOff>
    </xdr:from>
    <xdr:to>
      <xdr:col>20</xdr:col>
      <xdr:colOff>38100</xdr:colOff>
      <xdr:row>76</xdr:row>
      <xdr:rowOff>82383</xdr:rowOff>
    </xdr:to>
    <xdr:sp macro="" textlink="">
      <xdr:nvSpPr>
        <xdr:cNvPr id="202" name="楕円 201"/>
        <xdr:cNvSpPr/>
      </xdr:nvSpPr>
      <xdr:spPr>
        <a:xfrm>
          <a:off x="3746500" y="1301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98910</xdr:rowOff>
    </xdr:from>
    <xdr:ext cx="599010" cy="259045"/>
    <xdr:sp macro="" textlink="">
      <xdr:nvSpPr>
        <xdr:cNvPr id="203" name="テキスト ボックス 202"/>
        <xdr:cNvSpPr txBox="1"/>
      </xdr:nvSpPr>
      <xdr:spPr>
        <a:xfrm>
          <a:off x="3497795" y="12786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41787</xdr:rowOff>
    </xdr:from>
    <xdr:to>
      <xdr:col>15</xdr:col>
      <xdr:colOff>101600</xdr:colOff>
      <xdr:row>76</xdr:row>
      <xdr:rowOff>143387</xdr:rowOff>
    </xdr:to>
    <xdr:sp macro="" textlink="">
      <xdr:nvSpPr>
        <xdr:cNvPr id="204" name="楕円 203"/>
        <xdr:cNvSpPr/>
      </xdr:nvSpPr>
      <xdr:spPr>
        <a:xfrm>
          <a:off x="2857500" y="13071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159914</xdr:rowOff>
    </xdr:from>
    <xdr:ext cx="599010" cy="259045"/>
    <xdr:sp macro="" textlink="">
      <xdr:nvSpPr>
        <xdr:cNvPr id="205" name="テキスト ボックス 204"/>
        <xdr:cNvSpPr txBox="1"/>
      </xdr:nvSpPr>
      <xdr:spPr>
        <a:xfrm>
          <a:off x="2608795" y="12847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42918</xdr:rowOff>
    </xdr:from>
    <xdr:to>
      <xdr:col>10</xdr:col>
      <xdr:colOff>165100</xdr:colOff>
      <xdr:row>76</xdr:row>
      <xdr:rowOff>144518</xdr:rowOff>
    </xdr:to>
    <xdr:sp macro="" textlink="">
      <xdr:nvSpPr>
        <xdr:cNvPr id="206" name="楕円 205"/>
        <xdr:cNvSpPr/>
      </xdr:nvSpPr>
      <xdr:spPr>
        <a:xfrm>
          <a:off x="1968500" y="1307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161046</xdr:rowOff>
    </xdr:from>
    <xdr:ext cx="599010" cy="259045"/>
    <xdr:sp macro="" textlink="">
      <xdr:nvSpPr>
        <xdr:cNvPr id="207" name="テキスト ボックス 206"/>
        <xdr:cNvSpPr txBox="1"/>
      </xdr:nvSpPr>
      <xdr:spPr>
        <a:xfrm>
          <a:off x="1719795" y="12848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125847</xdr:rowOff>
    </xdr:from>
    <xdr:to>
      <xdr:col>6</xdr:col>
      <xdr:colOff>38100</xdr:colOff>
      <xdr:row>77</xdr:row>
      <xdr:rowOff>55997</xdr:rowOff>
    </xdr:to>
    <xdr:sp macro="" textlink="">
      <xdr:nvSpPr>
        <xdr:cNvPr id="208" name="楕円 207"/>
        <xdr:cNvSpPr/>
      </xdr:nvSpPr>
      <xdr:spPr>
        <a:xfrm>
          <a:off x="1079500" y="1315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72523</xdr:rowOff>
    </xdr:from>
    <xdr:ext cx="599010" cy="259045"/>
    <xdr:sp macro="" textlink="">
      <xdr:nvSpPr>
        <xdr:cNvPr id="209" name="テキスト ボックス 208"/>
        <xdr:cNvSpPr txBox="1"/>
      </xdr:nvSpPr>
      <xdr:spPr>
        <a:xfrm>
          <a:off x="830795" y="12931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0" name="テキスト ボックス 21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1" name="直線コネクタ 22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2" name="テキスト ボックス 22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3" name="直線コネクタ 22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4" name="テキスト ボックス 22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5" name="直線コネクタ 22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6" name="テキスト ボックス 22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7" name="直線コネクタ 22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8" name="テキスト ボックス 22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9" name="直線コネクタ 22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30" name="テキスト ボックス 229"/>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1" name="直線コネクタ 23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32" name="テキスト ボックス 231"/>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4" name="テキスト ボックス 233"/>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155408</xdr:rowOff>
    </xdr:from>
    <xdr:to>
      <xdr:col>24</xdr:col>
      <xdr:colOff>62865</xdr:colOff>
      <xdr:row>98</xdr:row>
      <xdr:rowOff>160699</xdr:rowOff>
    </xdr:to>
    <xdr:cxnSp macro="">
      <xdr:nvCxnSpPr>
        <xdr:cNvPr id="236" name="直線コネクタ 235"/>
        <xdr:cNvCxnSpPr/>
      </xdr:nvCxnSpPr>
      <xdr:spPr>
        <a:xfrm flipV="1">
          <a:off x="4633595" y="15414458"/>
          <a:ext cx="1270" cy="1548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164526</xdr:rowOff>
    </xdr:from>
    <xdr:ext cx="534377" cy="259045"/>
    <xdr:sp macro="" textlink="">
      <xdr:nvSpPr>
        <xdr:cNvPr id="237" name="衛生費最小値テキスト"/>
        <xdr:cNvSpPr txBox="1"/>
      </xdr:nvSpPr>
      <xdr:spPr>
        <a:xfrm>
          <a:off x="4686300" y="16966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160699</xdr:rowOff>
    </xdr:from>
    <xdr:to>
      <xdr:col>24</xdr:col>
      <xdr:colOff>152400</xdr:colOff>
      <xdr:row>98</xdr:row>
      <xdr:rowOff>160699</xdr:rowOff>
    </xdr:to>
    <xdr:cxnSp macro="">
      <xdr:nvCxnSpPr>
        <xdr:cNvPr id="238" name="直線コネクタ 237"/>
        <xdr:cNvCxnSpPr/>
      </xdr:nvCxnSpPr>
      <xdr:spPr>
        <a:xfrm>
          <a:off x="4546600" y="16962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102085</xdr:rowOff>
    </xdr:from>
    <xdr:ext cx="534377" cy="259045"/>
    <xdr:sp macro="" textlink="">
      <xdr:nvSpPr>
        <xdr:cNvPr id="239" name="衛生費最大値テキスト"/>
        <xdr:cNvSpPr txBox="1"/>
      </xdr:nvSpPr>
      <xdr:spPr>
        <a:xfrm>
          <a:off x="4686300" y="1518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70,769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155408</xdr:rowOff>
    </xdr:from>
    <xdr:to>
      <xdr:col>24</xdr:col>
      <xdr:colOff>152400</xdr:colOff>
      <xdr:row>89</xdr:row>
      <xdr:rowOff>155408</xdr:rowOff>
    </xdr:to>
    <xdr:cxnSp macro="">
      <xdr:nvCxnSpPr>
        <xdr:cNvPr id="240" name="直線コネクタ 239"/>
        <xdr:cNvCxnSpPr/>
      </xdr:nvCxnSpPr>
      <xdr:spPr>
        <a:xfrm>
          <a:off x="4546600" y="15414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85065</xdr:rowOff>
    </xdr:from>
    <xdr:to>
      <xdr:col>24</xdr:col>
      <xdr:colOff>63500</xdr:colOff>
      <xdr:row>96</xdr:row>
      <xdr:rowOff>141855</xdr:rowOff>
    </xdr:to>
    <xdr:cxnSp macro="">
      <xdr:nvCxnSpPr>
        <xdr:cNvPr id="241" name="直線コネクタ 240"/>
        <xdr:cNvCxnSpPr/>
      </xdr:nvCxnSpPr>
      <xdr:spPr>
        <a:xfrm>
          <a:off x="3797300" y="16544265"/>
          <a:ext cx="838200" cy="56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74156</xdr:rowOff>
    </xdr:from>
    <xdr:ext cx="534377" cy="259045"/>
    <xdr:sp macro="" textlink="">
      <xdr:nvSpPr>
        <xdr:cNvPr id="242" name="衛生費平均値テキスト"/>
        <xdr:cNvSpPr txBox="1"/>
      </xdr:nvSpPr>
      <xdr:spPr>
        <a:xfrm>
          <a:off x="4686300" y="16361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51279</xdr:rowOff>
    </xdr:from>
    <xdr:to>
      <xdr:col>24</xdr:col>
      <xdr:colOff>114300</xdr:colOff>
      <xdr:row>96</xdr:row>
      <xdr:rowOff>152879</xdr:rowOff>
    </xdr:to>
    <xdr:sp macro="" textlink="">
      <xdr:nvSpPr>
        <xdr:cNvPr id="243" name="フローチャート: 判断 242"/>
        <xdr:cNvSpPr/>
      </xdr:nvSpPr>
      <xdr:spPr>
        <a:xfrm>
          <a:off x="4584700" y="16510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85065</xdr:rowOff>
    </xdr:from>
    <xdr:to>
      <xdr:col>19</xdr:col>
      <xdr:colOff>177800</xdr:colOff>
      <xdr:row>97</xdr:row>
      <xdr:rowOff>55869</xdr:rowOff>
    </xdr:to>
    <xdr:cxnSp macro="">
      <xdr:nvCxnSpPr>
        <xdr:cNvPr id="244" name="直線コネクタ 243"/>
        <xdr:cNvCxnSpPr/>
      </xdr:nvCxnSpPr>
      <xdr:spPr>
        <a:xfrm flipV="1">
          <a:off x="2908300" y="16544265"/>
          <a:ext cx="889000" cy="142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74040</xdr:rowOff>
    </xdr:from>
    <xdr:to>
      <xdr:col>20</xdr:col>
      <xdr:colOff>38100</xdr:colOff>
      <xdr:row>97</xdr:row>
      <xdr:rowOff>4190</xdr:rowOff>
    </xdr:to>
    <xdr:sp macro="" textlink="">
      <xdr:nvSpPr>
        <xdr:cNvPr id="245" name="フローチャート: 判断 244"/>
        <xdr:cNvSpPr/>
      </xdr:nvSpPr>
      <xdr:spPr>
        <a:xfrm>
          <a:off x="3746500" y="1653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166767</xdr:rowOff>
    </xdr:from>
    <xdr:ext cx="534377" cy="259045"/>
    <xdr:sp macro="" textlink="">
      <xdr:nvSpPr>
        <xdr:cNvPr id="246" name="テキスト ボックス 245"/>
        <xdr:cNvSpPr txBox="1"/>
      </xdr:nvSpPr>
      <xdr:spPr>
        <a:xfrm>
          <a:off x="3530111" y="16625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55869</xdr:rowOff>
    </xdr:from>
    <xdr:to>
      <xdr:col>15</xdr:col>
      <xdr:colOff>50800</xdr:colOff>
      <xdr:row>97</xdr:row>
      <xdr:rowOff>70304</xdr:rowOff>
    </xdr:to>
    <xdr:cxnSp macro="">
      <xdr:nvCxnSpPr>
        <xdr:cNvPr id="247" name="直線コネクタ 246"/>
        <xdr:cNvCxnSpPr/>
      </xdr:nvCxnSpPr>
      <xdr:spPr>
        <a:xfrm flipV="1">
          <a:off x="2019300" y="16686519"/>
          <a:ext cx="889000" cy="14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159048</xdr:rowOff>
    </xdr:from>
    <xdr:to>
      <xdr:col>15</xdr:col>
      <xdr:colOff>101600</xdr:colOff>
      <xdr:row>97</xdr:row>
      <xdr:rowOff>89198</xdr:rowOff>
    </xdr:to>
    <xdr:sp macro="" textlink="">
      <xdr:nvSpPr>
        <xdr:cNvPr id="248" name="フローチャート: 判断 247"/>
        <xdr:cNvSpPr/>
      </xdr:nvSpPr>
      <xdr:spPr>
        <a:xfrm>
          <a:off x="2857500" y="1661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105725</xdr:rowOff>
    </xdr:from>
    <xdr:ext cx="534377" cy="259045"/>
    <xdr:sp macro="" textlink="">
      <xdr:nvSpPr>
        <xdr:cNvPr id="249" name="テキスト ボックス 248"/>
        <xdr:cNvSpPr txBox="1"/>
      </xdr:nvSpPr>
      <xdr:spPr>
        <a:xfrm>
          <a:off x="2641111" y="16393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138460</xdr:rowOff>
    </xdr:from>
    <xdr:to>
      <xdr:col>10</xdr:col>
      <xdr:colOff>114300</xdr:colOff>
      <xdr:row>97</xdr:row>
      <xdr:rowOff>70304</xdr:rowOff>
    </xdr:to>
    <xdr:cxnSp macro="">
      <xdr:nvCxnSpPr>
        <xdr:cNvPr id="250" name="直線コネクタ 249"/>
        <xdr:cNvCxnSpPr/>
      </xdr:nvCxnSpPr>
      <xdr:spPr>
        <a:xfrm>
          <a:off x="1130300" y="16597660"/>
          <a:ext cx="889000" cy="103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10914</xdr:rowOff>
    </xdr:from>
    <xdr:to>
      <xdr:col>10</xdr:col>
      <xdr:colOff>165100</xdr:colOff>
      <xdr:row>97</xdr:row>
      <xdr:rowOff>112514</xdr:rowOff>
    </xdr:to>
    <xdr:sp macro="" textlink="">
      <xdr:nvSpPr>
        <xdr:cNvPr id="251" name="フローチャート: 判断 250"/>
        <xdr:cNvSpPr/>
      </xdr:nvSpPr>
      <xdr:spPr>
        <a:xfrm>
          <a:off x="1968500" y="16641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129041</xdr:rowOff>
    </xdr:from>
    <xdr:ext cx="534377" cy="259045"/>
    <xdr:sp macro="" textlink="">
      <xdr:nvSpPr>
        <xdr:cNvPr id="252" name="テキスト ボックス 251"/>
        <xdr:cNvSpPr txBox="1"/>
      </xdr:nvSpPr>
      <xdr:spPr>
        <a:xfrm>
          <a:off x="1752111" y="16416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162835</xdr:rowOff>
    </xdr:from>
    <xdr:to>
      <xdr:col>6</xdr:col>
      <xdr:colOff>38100</xdr:colOff>
      <xdr:row>97</xdr:row>
      <xdr:rowOff>92985</xdr:rowOff>
    </xdr:to>
    <xdr:sp macro="" textlink="">
      <xdr:nvSpPr>
        <xdr:cNvPr id="253" name="フローチャート: 判断 252"/>
        <xdr:cNvSpPr/>
      </xdr:nvSpPr>
      <xdr:spPr>
        <a:xfrm>
          <a:off x="1079500" y="16622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84112</xdr:rowOff>
    </xdr:from>
    <xdr:ext cx="534377" cy="259045"/>
    <xdr:sp macro="" textlink="">
      <xdr:nvSpPr>
        <xdr:cNvPr id="254" name="テキスト ボックス 253"/>
        <xdr:cNvSpPr txBox="1"/>
      </xdr:nvSpPr>
      <xdr:spPr>
        <a:xfrm>
          <a:off x="863111" y="1671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91055</xdr:rowOff>
    </xdr:from>
    <xdr:to>
      <xdr:col>24</xdr:col>
      <xdr:colOff>114300</xdr:colOff>
      <xdr:row>97</xdr:row>
      <xdr:rowOff>21205</xdr:rowOff>
    </xdr:to>
    <xdr:sp macro="" textlink="">
      <xdr:nvSpPr>
        <xdr:cNvPr id="260" name="楕円 259"/>
        <xdr:cNvSpPr/>
      </xdr:nvSpPr>
      <xdr:spPr>
        <a:xfrm>
          <a:off x="4584700" y="16550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69482</xdr:rowOff>
    </xdr:from>
    <xdr:ext cx="534377" cy="259045"/>
    <xdr:sp macro="" textlink="">
      <xdr:nvSpPr>
        <xdr:cNvPr id="261" name="衛生費該当値テキスト"/>
        <xdr:cNvSpPr txBox="1"/>
      </xdr:nvSpPr>
      <xdr:spPr>
        <a:xfrm>
          <a:off x="4686300" y="16528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34265</xdr:rowOff>
    </xdr:from>
    <xdr:to>
      <xdr:col>20</xdr:col>
      <xdr:colOff>38100</xdr:colOff>
      <xdr:row>96</xdr:row>
      <xdr:rowOff>135865</xdr:rowOff>
    </xdr:to>
    <xdr:sp macro="" textlink="">
      <xdr:nvSpPr>
        <xdr:cNvPr id="262" name="楕円 261"/>
        <xdr:cNvSpPr/>
      </xdr:nvSpPr>
      <xdr:spPr>
        <a:xfrm>
          <a:off x="3746500" y="1649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152392</xdr:rowOff>
    </xdr:from>
    <xdr:ext cx="534377" cy="259045"/>
    <xdr:sp macro="" textlink="">
      <xdr:nvSpPr>
        <xdr:cNvPr id="263" name="テキスト ボックス 262"/>
        <xdr:cNvSpPr txBox="1"/>
      </xdr:nvSpPr>
      <xdr:spPr>
        <a:xfrm>
          <a:off x="3530111" y="1626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5069</xdr:rowOff>
    </xdr:from>
    <xdr:to>
      <xdr:col>15</xdr:col>
      <xdr:colOff>101600</xdr:colOff>
      <xdr:row>97</xdr:row>
      <xdr:rowOff>106669</xdr:rowOff>
    </xdr:to>
    <xdr:sp macro="" textlink="">
      <xdr:nvSpPr>
        <xdr:cNvPr id="264" name="楕円 263"/>
        <xdr:cNvSpPr/>
      </xdr:nvSpPr>
      <xdr:spPr>
        <a:xfrm>
          <a:off x="2857500" y="16635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97796</xdr:rowOff>
    </xdr:from>
    <xdr:ext cx="534377" cy="259045"/>
    <xdr:sp macro="" textlink="">
      <xdr:nvSpPr>
        <xdr:cNvPr id="265" name="テキスト ボックス 264"/>
        <xdr:cNvSpPr txBox="1"/>
      </xdr:nvSpPr>
      <xdr:spPr>
        <a:xfrm>
          <a:off x="2641111" y="16728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19504</xdr:rowOff>
    </xdr:from>
    <xdr:to>
      <xdr:col>10</xdr:col>
      <xdr:colOff>165100</xdr:colOff>
      <xdr:row>97</xdr:row>
      <xdr:rowOff>121104</xdr:rowOff>
    </xdr:to>
    <xdr:sp macro="" textlink="">
      <xdr:nvSpPr>
        <xdr:cNvPr id="266" name="楕円 265"/>
        <xdr:cNvSpPr/>
      </xdr:nvSpPr>
      <xdr:spPr>
        <a:xfrm>
          <a:off x="1968500" y="1665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112231</xdr:rowOff>
    </xdr:from>
    <xdr:ext cx="534377" cy="259045"/>
    <xdr:sp macro="" textlink="">
      <xdr:nvSpPr>
        <xdr:cNvPr id="267" name="テキスト ボックス 266"/>
        <xdr:cNvSpPr txBox="1"/>
      </xdr:nvSpPr>
      <xdr:spPr>
        <a:xfrm>
          <a:off x="1752111" y="1674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87660</xdr:rowOff>
    </xdr:from>
    <xdr:to>
      <xdr:col>6</xdr:col>
      <xdr:colOff>38100</xdr:colOff>
      <xdr:row>97</xdr:row>
      <xdr:rowOff>17810</xdr:rowOff>
    </xdr:to>
    <xdr:sp macro="" textlink="">
      <xdr:nvSpPr>
        <xdr:cNvPr id="268" name="楕円 267"/>
        <xdr:cNvSpPr/>
      </xdr:nvSpPr>
      <xdr:spPr>
        <a:xfrm>
          <a:off x="1079500" y="1654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34337</xdr:rowOff>
    </xdr:from>
    <xdr:ext cx="534377" cy="259045"/>
    <xdr:sp macro="" textlink="">
      <xdr:nvSpPr>
        <xdr:cNvPr id="269" name="テキスト ボックス 268"/>
        <xdr:cNvSpPr txBox="1"/>
      </xdr:nvSpPr>
      <xdr:spPr>
        <a:xfrm>
          <a:off x="863111" y="16322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80" name="直線コネクタ 27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1" name="テキスト ボックス 28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2" name="直線コネクタ 28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3" name="テキスト ボックス 282"/>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4" name="直線コネクタ 28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5" name="テキスト ボックス 284"/>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6" name="直線コネクタ 28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7" name="テキスト ボックス 286"/>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78892</xdr:rowOff>
    </xdr:from>
    <xdr:to>
      <xdr:col>54</xdr:col>
      <xdr:colOff>189865</xdr:colOff>
      <xdr:row>38</xdr:row>
      <xdr:rowOff>139700</xdr:rowOff>
    </xdr:to>
    <xdr:cxnSp macro="">
      <xdr:nvCxnSpPr>
        <xdr:cNvPr id="291" name="直線コネクタ 290"/>
        <xdr:cNvCxnSpPr/>
      </xdr:nvCxnSpPr>
      <xdr:spPr>
        <a:xfrm flipV="1">
          <a:off x="10475595" y="5393842"/>
          <a:ext cx="1270" cy="1260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9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3" name="直線コネクタ 29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25569</xdr:rowOff>
    </xdr:from>
    <xdr:ext cx="469744" cy="259045"/>
    <xdr:sp macro="" textlink="">
      <xdr:nvSpPr>
        <xdr:cNvPr id="294" name="労働費最大値テキスト"/>
        <xdr:cNvSpPr txBox="1"/>
      </xdr:nvSpPr>
      <xdr:spPr>
        <a:xfrm>
          <a:off x="10528300" y="5169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2,758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78892</xdr:rowOff>
    </xdr:from>
    <xdr:to>
      <xdr:col>55</xdr:col>
      <xdr:colOff>88900</xdr:colOff>
      <xdr:row>31</xdr:row>
      <xdr:rowOff>78892</xdr:rowOff>
    </xdr:to>
    <xdr:cxnSp macro="">
      <xdr:nvCxnSpPr>
        <xdr:cNvPr id="295" name="直線コネクタ 294"/>
        <xdr:cNvCxnSpPr/>
      </xdr:nvCxnSpPr>
      <xdr:spPr>
        <a:xfrm>
          <a:off x="10388600" y="5393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20371</xdr:rowOff>
    </xdr:from>
    <xdr:to>
      <xdr:col>55</xdr:col>
      <xdr:colOff>0</xdr:colOff>
      <xdr:row>35</xdr:row>
      <xdr:rowOff>82093</xdr:rowOff>
    </xdr:to>
    <xdr:cxnSp macro="">
      <xdr:nvCxnSpPr>
        <xdr:cNvPr id="296" name="直線コネクタ 295"/>
        <xdr:cNvCxnSpPr/>
      </xdr:nvCxnSpPr>
      <xdr:spPr>
        <a:xfrm>
          <a:off x="9639300" y="6021121"/>
          <a:ext cx="8382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75099</xdr:rowOff>
    </xdr:from>
    <xdr:ext cx="378565" cy="259045"/>
    <xdr:sp macro="" textlink="">
      <xdr:nvSpPr>
        <xdr:cNvPr id="297" name="労働費平均値テキスト"/>
        <xdr:cNvSpPr txBox="1"/>
      </xdr:nvSpPr>
      <xdr:spPr>
        <a:xfrm>
          <a:off x="10528300" y="62472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96672</xdr:rowOff>
    </xdr:from>
    <xdr:to>
      <xdr:col>55</xdr:col>
      <xdr:colOff>50800</xdr:colOff>
      <xdr:row>37</xdr:row>
      <xdr:rowOff>26822</xdr:rowOff>
    </xdr:to>
    <xdr:sp macro="" textlink="">
      <xdr:nvSpPr>
        <xdr:cNvPr id="298" name="フローチャート: 判断 297"/>
        <xdr:cNvSpPr/>
      </xdr:nvSpPr>
      <xdr:spPr>
        <a:xfrm>
          <a:off x="10426700" y="62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80264</xdr:rowOff>
    </xdr:from>
    <xdr:to>
      <xdr:col>50</xdr:col>
      <xdr:colOff>114300</xdr:colOff>
      <xdr:row>35</xdr:row>
      <xdr:rowOff>20371</xdr:rowOff>
    </xdr:to>
    <xdr:cxnSp macro="">
      <xdr:nvCxnSpPr>
        <xdr:cNvPr id="299" name="直線コネクタ 298"/>
        <xdr:cNvCxnSpPr/>
      </xdr:nvCxnSpPr>
      <xdr:spPr>
        <a:xfrm>
          <a:off x="8750300" y="5909564"/>
          <a:ext cx="889000" cy="111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110846</xdr:rowOff>
    </xdr:from>
    <xdr:to>
      <xdr:col>50</xdr:col>
      <xdr:colOff>165100</xdr:colOff>
      <xdr:row>37</xdr:row>
      <xdr:rowOff>40996</xdr:rowOff>
    </xdr:to>
    <xdr:sp macro="" textlink="">
      <xdr:nvSpPr>
        <xdr:cNvPr id="300" name="フローチャート: 判断 299"/>
        <xdr:cNvSpPr/>
      </xdr:nvSpPr>
      <xdr:spPr>
        <a:xfrm>
          <a:off x="95885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32123</xdr:rowOff>
    </xdr:from>
    <xdr:ext cx="378565" cy="259045"/>
    <xdr:sp macro="" textlink="">
      <xdr:nvSpPr>
        <xdr:cNvPr id="301" name="テキスト ボックス 300"/>
        <xdr:cNvSpPr txBox="1"/>
      </xdr:nvSpPr>
      <xdr:spPr>
        <a:xfrm>
          <a:off x="9450017" y="6375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104038</xdr:rowOff>
    </xdr:from>
    <xdr:to>
      <xdr:col>45</xdr:col>
      <xdr:colOff>177800</xdr:colOff>
      <xdr:row>34</xdr:row>
      <xdr:rowOff>80264</xdr:rowOff>
    </xdr:to>
    <xdr:cxnSp macro="">
      <xdr:nvCxnSpPr>
        <xdr:cNvPr id="302" name="直線コネクタ 301"/>
        <xdr:cNvCxnSpPr/>
      </xdr:nvCxnSpPr>
      <xdr:spPr>
        <a:xfrm>
          <a:off x="7861300" y="5761888"/>
          <a:ext cx="889000" cy="147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17577</xdr:rowOff>
    </xdr:from>
    <xdr:to>
      <xdr:col>46</xdr:col>
      <xdr:colOff>38100</xdr:colOff>
      <xdr:row>36</xdr:row>
      <xdr:rowOff>119177</xdr:rowOff>
    </xdr:to>
    <xdr:sp macro="" textlink="">
      <xdr:nvSpPr>
        <xdr:cNvPr id="303" name="フローチャート: 判断 302"/>
        <xdr:cNvSpPr/>
      </xdr:nvSpPr>
      <xdr:spPr>
        <a:xfrm>
          <a:off x="8699500" y="6189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110304</xdr:rowOff>
    </xdr:from>
    <xdr:ext cx="378565" cy="259045"/>
    <xdr:sp macro="" textlink="">
      <xdr:nvSpPr>
        <xdr:cNvPr id="304" name="テキスト ボックス 303"/>
        <xdr:cNvSpPr txBox="1"/>
      </xdr:nvSpPr>
      <xdr:spPr>
        <a:xfrm>
          <a:off x="8561017" y="62825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56032</xdr:rowOff>
    </xdr:from>
    <xdr:to>
      <xdr:col>41</xdr:col>
      <xdr:colOff>50800</xdr:colOff>
      <xdr:row>33</xdr:row>
      <xdr:rowOff>104038</xdr:rowOff>
    </xdr:to>
    <xdr:cxnSp macro="">
      <xdr:nvCxnSpPr>
        <xdr:cNvPr id="305" name="直線コネクタ 304"/>
        <xdr:cNvCxnSpPr/>
      </xdr:nvCxnSpPr>
      <xdr:spPr>
        <a:xfrm>
          <a:off x="6972300" y="5542432"/>
          <a:ext cx="889000" cy="2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157480</xdr:rowOff>
    </xdr:from>
    <xdr:to>
      <xdr:col>41</xdr:col>
      <xdr:colOff>101600</xdr:colOff>
      <xdr:row>36</xdr:row>
      <xdr:rowOff>87630</xdr:rowOff>
    </xdr:to>
    <xdr:sp macro="" textlink="">
      <xdr:nvSpPr>
        <xdr:cNvPr id="306" name="フローチャート: 判断 305"/>
        <xdr:cNvSpPr/>
      </xdr:nvSpPr>
      <xdr:spPr>
        <a:xfrm>
          <a:off x="7810500" y="615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78757</xdr:rowOff>
    </xdr:from>
    <xdr:ext cx="378565" cy="259045"/>
    <xdr:sp macro="" textlink="">
      <xdr:nvSpPr>
        <xdr:cNvPr id="307" name="テキスト ボックス 306"/>
        <xdr:cNvSpPr txBox="1"/>
      </xdr:nvSpPr>
      <xdr:spPr>
        <a:xfrm>
          <a:off x="7672017" y="6250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102616</xdr:rowOff>
    </xdr:from>
    <xdr:to>
      <xdr:col>36</xdr:col>
      <xdr:colOff>165100</xdr:colOff>
      <xdr:row>36</xdr:row>
      <xdr:rowOff>32766</xdr:rowOff>
    </xdr:to>
    <xdr:sp macro="" textlink="">
      <xdr:nvSpPr>
        <xdr:cNvPr id="308" name="フローチャート: 判断 307"/>
        <xdr:cNvSpPr/>
      </xdr:nvSpPr>
      <xdr:spPr>
        <a:xfrm>
          <a:off x="6921500" y="6103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23893</xdr:rowOff>
    </xdr:from>
    <xdr:ext cx="469744" cy="259045"/>
    <xdr:sp macro="" textlink="">
      <xdr:nvSpPr>
        <xdr:cNvPr id="309" name="テキスト ボックス 308"/>
        <xdr:cNvSpPr txBox="1"/>
      </xdr:nvSpPr>
      <xdr:spPr>
        <a:xfrm>
          <a:off x="6737428" y="6196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31293</xdr:rowOff>
    </xdr:from>
    <xdr:to>
      <xdr:col>55</xdr:col>
      <xdr:colOff>50800</xdr:colOff>
      <xdr:row>35</xdr:row>
      <xdr:rowOff>132893</xdr:rowOff>
    </xdr:to>
    <xdr:sp macro="" textlink="">
      <xdr:nvSpPr>
        <xdr:cNvPr id="315" name="楕円 314"/>
        <xdr:cNvSpPr/>
      </xdr:nvSpPr>
      <xdr:spPr>
        <a:xfrm>
          <a:off x="10426700" y="603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54170</xdr:rowOff>
    </xdr:from>
    <xdr:ext cx="469744" cy="259045"/>
    <xdr:sp macro="" textlink="">
      <xdr:nvSpPr>
        <xdr:cNvPr id="316" name="労働費該当値テキスト"/>
        <xdr:cNvSpPr txBox="1"/>
      </xdr:nvSpPr>
      <xdr:spPr>
        <a:xfrm>
          <a:off x="10528300" y="588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141021</xdr:rowOff>
    </xdr:from>
    <xdr:to>
      <xdr:col>50</xdr:col>
      <xdr:colOff>165100</xdr:colOff>
      <xdr:row>35</xdr:row>
      <xdr:rowOff>71171</xdr:rowOff>
    </xdr:to>
    <xdr:sp macro="" textlink="">
      <xdr:nvSpPr>
        <xdr:cNvPr id="317" name="楕円 316"/>
        <xdr:cNvSpPr/>
      </xdr:nvSpPr>
      <xdr:spPr>
        <a:xfrm>
          <a:off x="9588500" y="5970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33</xdr:row>
      <xdr:rowOff>87698</xdr:rowOff>
    </xdr:from>
    <xdr:ext cx="469744" cy="259045"/>
    <xdr:sp macro="" textlink="">
      <xdr:nvSpPr>
        <xdr:cNvPr id="318" name="テキスト ボックス 317"/>
        <xdr:cNvSpPr txBox="1"/>
      </xdr:nvSpPr>
      <xdr:spPr>
        <a:xfrm>
          <a:off x="9404428" y="5745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29464</xdr:rowOff>
    </xdr:from>
    <xdr:to>
      <xdr:col>46</xdr:col>
      <xdr:colOff>38100</xdr:colOff>
      <xdr:row>34</xdr:row>
      <xdr:rowOff>131064</xdr:rowOff>
    </xdr:to>
    <xdr:sp macro="" textlink="">
      <xdr:nvSpPr>
        <xdr:cNvPr id="319" name="楕円 318"/>
        <xdr:cNvSpPr/>
      </xdr:nvSpPr>
      <xdr:spPr>
        <a:xfrm>
          <a:off x="8699500" y="5858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32</xdr:row>
      <xdr:rowOff>147591</xdr:rowOff>
    </xdr:from>
    <xdr:ext cx="469744" cy="259045"/>
    <xdr:sp macro="" textlink="">
      <xdr:nvSpPr>
        <xdr:cNvPr id="320" name="テキスト ボックス 319"/>
        <xdr:cNvSpPr txBox="1"/>
      </xdr:nvSpPr>
      <xdr:spPr>
        <a:xfrm>
          <a:off x="8515428" y="5633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53238</xdr:rowOff>
    </xdr:from>
    <xdr:to>
      <xdr:col>41</xdr:col>
      <xdr:colOff>101600</xdr:colOff>
      <xdr:row>33</xdr:row>
      <xdr:rowOff>154838</xdr:rowOff>
    </xdr:to>
    <xdr:sp macro="" textlink="">
      <xdr:nvSpPr>
        <xdr:cNvPr id="321" name="楕円 320"/>
        <xdr:cNvSpPr/>
      </xdr:nvSpPr>
      <xdr:spPr>
        <a:xfrm>
          <a:off x="7810500" y="571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31</xdr:row>
      <xdr:rowOff>171365</xdr:rowOff>
    </xdr:from>
    <xdr:ext cx="469744" cy="259045"/>
    <xdr:sp macro="" textlink="">
      <xdr:nvSpPr>
        <xdr:cNvPr id="322" name="テキスト ボックス 321"/>
        <xdr:cNvSpPr txBox="1"/>
      </xdr:nvSpPr>
      <xdr:spPr>
        <a:xfrm>
          <a:off x="7626428" y="5486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5232</xdr:rowOff>
    </xdr:from>
    <xdr:to>
      <xdr:col>36</xdr:col>
      <xdr:colOff>165100</xdr:colOff>
      <xdr:row>32</xdr:row>
      <xdr:rowOff>106832</xdr:rowOff>
    </xdr:to>
    <xdr:sp macro="" textlink="">
      <xdr:nvSpPr>
        <xdr:cNvPr id="323" name="楕円 322"/>
        <xdr:cNvSpPr/>
      </xdr:nvSpPr>
      <xdr:spPr>
        <a:xfrm>
          <a:off x="6921500" y="5491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30</xdr:row>
      <xdr:rowOff>123359</xdr:rowOff>
    </xdr:from>
    <xdr:ext cx="469744" cy="259045"/>
    <xdr:sp macro="" textlink="">
      <xdr:nvSpPr>
        <xdr:cNvPr id="324" name="テキスト ボックス 323"/>
        <xdr:cNvSpPr txBox="1"/>
      </xdr:nvSpPr>
      <xdr:spPr>
        <a:xfrm>
          <a:off x="6737428" y="5266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5" name="直線コネクタ 334"/>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6" name="テキスト ボックス 335"/>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9" name="直線コネクタ 338"/>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40" name="テキスト ボックス 339"/>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2" name="テキスト ボックス 34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58262</xdr:rowOff>
    </xdr:from>
    <xdr:to>
      <xdr:col>54</xdr:col>
      <xdr:colOff>189865</xdr:colOff>
      <xdr:row>58</xdr:row>
      <xdr:rowOff>19742</xdr:rowOff>
    </xdr:to>
    <xdr:cxnSp macro="">
      <xdr:nvCxnSpPr>
        <xdr:cNvPr id="344" name="直線コネクタ 343"/>
        <xdr:cNvCxnSpPr/>
      </xdr:nvCxnSpPr>
      <xdr:spPr>
        <a:xfrm flipV="1">
          <a:off x="10475595" y="8802212"/>
          <a:ext cx="1270" cy="116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23569</xdr:rowOff>
    </xdr:from>
    <xdr:ext cx="313932" cy="259045"/>
    <xdr:sp macro="" textlink="">
      <xdr:nvSpPr>
        <xdr:cNvPr id="345" name="農林水産業費最小値テキスト"/>
        <xdr:cNvSpPr txBox="1"/>
      </xdr:nvSpPr>
      <xdr:spPr>
        <a:xfrm>
          <a:off x="10528300" y="99676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19742</xdr:rowOff>
    </xdr:from>
    <xdr:to>
      <xdr:col>55</xdr:col>
      <xdr:colOff>88900</xdr:colOff>
      <xdr:row>58</xdr:row>
      <xdr:rowOff>19742</xdr:rowOff>
    </xdr:to>
    <xdr:cxnSp macro="">
      <xdr:nvCxnSpPr>
        <xdr:cNvPr id="346" name="直線コネクタ 345"/>
        <xdr:cNvCxnSpPr/>
      </xdr:nvCxnSpPr>
      <xdr:spPr>
        <a:xfrm>
          <a:off x="10388600" y="9963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4939</xdr:rowOff>
    </xdr:from>
    <xdr:ext cx="534377" cy="259045"/>
    <xdr:sp macro="" textlink="">
      <xdr:nvSpPr>
        <xdr:cNvPr id="347" name="農林水産業費最大値テキスト"/>
        <xdr:cNvSpPr txBox="1"/>
      </xdr:nvSpPr>
      <xdr:spPr>
        <a:xfrm>
          <a:off x="10528300" y="857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20,425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58262</xdr:rowOff>
    </xdr:from>
    <xdr:to>
      <xdr:col>55</xdr:col>
      <xdr:colOff>88900</xdr:colOff>
      <xdr:row>51</xdr:row>
      <xdr:rowOff>58262</xdr:rowOff>
    </xdr:to>
    <xdr:cxnSp macro="">
      <xdr:nvCxnSpPr>
        <xdr:cNvPr id="348" name="直線コネクタ 347"/>
        <xdr:cNvCxnSpPr/>
      </xdr:nvCxnSpPr>
      <xdr:spPr>
        <a:xfrm>
          <a:off x="10388600" y="880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148501</xdr:rowOff>
    </xdr:from>
    <xdr:to>
      <xdr:col>55</xdr:col>
      <xdr:colOff>0</xdr:colOff>
      <xdr:row>56</xdr:row>
      <xdr:rowOff>151930</xdr:rowOff>
    </xdr:to>
    <xdr:cxnSp macro="">
      <xdr:nvCxnSpPr>
        <xdr:cNvPr id="349" name="直線コネクタ 348"/>
        <xdr:cNvCxnSpPr/>
      </xdr:nvCxnSpPr>
      <xdr:spPr>
        <a:xfrm flipV="1">
          <a:off x="9639300" y="9749701"/>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16851</xdr:rowOff>
    </xdr:from>
    <xdr:ext cx="469744" cy="259045"/>
    <xdr:sp macro="" textlink="">
      <xdr:nvSpPr>
        <xdr:cNvPr id="350" name="農林水産業費平均値テキスト"/>
        <xdr:cNvSpPr txBox="1"/>
      </xdr:nvSpPr>
      <xdr:spPr>
        <a:xfrm>
          <a:off x="10528300" y="94466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165424</xdr:rowOff>
    </xdr:from>
    <xdr:to>
      <xdr:col>55</xdr:col>
      <xdr:colOff>50800</xdr:colOff>
      <xdr:row>56</xdr:row>
      <xdr:rowOff>95574</xdr:rowOff>
    </xdr:to>
    <xdr:sp macro="" textlink="">
      <xdr:nvSpPr>
        <xdr:cNvPr id="351" name="フローチャート: 判断 350"/>
        <xdr:cNvSpPr/>
      </xdr:nvSpPr>
      <xdr:spPr>
        <a:xfrm>
          <a:off x="10426700" y="959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141986</xdr:rowOff>
    </xdr:from>
    <xdr:to>
      <xdr:col>50</xdr:col>
      <xdr:colOff>114300</xdr:colOff>
      <xdr:row>56</xdr:row>
      <xdr:rowOff>151930</xdr:rowOff>
    </xdr:to>
    <xdr:cxnSp macro="">
      <xdr:nvCxnSpPr>
        <xdr:cNvPr id="352" name="直線コネクタ 351"/>
        <xdr:cNvCxnSpPr/>
      </xdr:nvCxnSpPr>
      <xdr:spPr>
        <a:xfrm>
          <a:off x="8750300" y="9743186"/>
          <a:ext cx="889000" cy="9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11119</xdr:rowOff>
    </xdr:from>
    <xdr:to>
      <xdr:col>50</xdr:col>
      <xdr:colOff>165100</xdr:colOff>
      <xdr:row>56</xdr:row>
      <xdr:rowOff>112719</xdr:rowOff>
    </xdr:to>
    <xdr:sp macro="" textlink="">
      <xdr:nvSpPr>
        <xdr:cNvPr id="353" name="フローチャート: 判断 352"/>
        <xdr:cNvSpPr/>
      </xdr:nvSpPr>
      <xdr:spPr>
        <a:xfrm>
          <a:off x="9588500" y="961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129246</xdr:rowOff>
    </xdr:from>
    <xdr:ext cx="469744" cy="259045"/>
    <xdr:sp macro="" textlink="">
      <xdr:nvSpPr>
        <xdr:cNvPr id="354" name="テキスト ボックス 353"/>
        <xdr:cNvSpPr txBox="1"/>
      </xdr:nvSpPr>
      <xdr:spPr>
        <a:xfrm>
          <a:off x="9404428" y="9387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141986</xdr:rowOff>
    </xdr:from>
    <xdr:to>
      <xdr:col>45</xdr:col>
      <xdr:colOff>177800</xdr:colOff>
      <xdr:row>56</xdr:row>
      <xdr:rowOff>151244</xdr:rowOff>
    </xdr:to>
    <xdr:cxnSp macro="">
      <xdr:nvCxnSpPr>
        <xdr:cNvPr id="355" name="直線コネクタ 354"/>
        <xdr:cNvCxnSpPr/>
      </xdr:nvCxnSpPr>
      <xdr:spPr>
        <a:xfrm flipV="1">
          <a:off x="7861300" y="9743186"/>
          <a:ext cx="889000" cy="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21406</xdr:rowOff>
    </xdr:from>
    <xdr:to>
      <xdr:col>46</xdr:col>
      <xdr:colOff>38100</xdr:colOff>
      <xdr:row>56</xdr:row>
      <xdr:rowOff>123006</xdr:rowOff>
    </xdr:to>
    <xdr:sp macro="" textlink="">
      <xdr:nvSpPr>
        <xdr:cNvPr id="356" name="フローチャート: 判断 355"/>
        <xdr:cNvSpPr/>
      </xdr:nvSpPr>
      <xdr:spPr>
        <a:xfrm>
          <a:off x="8699500" y="962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139533</xdr:rowOff>
    </xdr:from>
    <xdr:ext cx="469744" cy="259045"/>
    <xdr:sp macro="" textlink="">
      <xdr:nvSpPr>
        <xdr:cNvPr id="357" name="テキスト ボックス 356"/>
        <xdr:cNvSpPr txBox="1"/>
      </xdr:nvSpPr>
      <xdr:spPr>
        <a:xfrm>
          <a:off x="8515428" y="9397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151244</xdr:rowOff>
    </xdr:from>
    <xdr:to>
      <xdr:col>41</xdr:col>
      <xdr:colOff>50800</xdr:colOff>
      <xdr:row>57</xdr:row>
      <xdr:rowOff>11113</xdr:rowOff>
    </xdr:to>
    <xdr:cxnSp macro="">
      <xdr:nvCxnSpPr>
        <xdr:cNvPr id="358" name="直線コネクタ 357"/>
        <xdr:cNvCxnSpPr/>
      </xdr:nvCxnSpPr>
      <xdr:spPr>
        <a:xfrm flipV="1">
          <a:off x="6972300" y="9752444"/>
          <a:ext cx="889000" cy="31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30607</xdr:rowOff>
    </xdr:from>
    <xdr:to>
      <xdr:col>41</xdr:col>
      <xdr:colOff>101600</xdr:colOff>
      <xdr:row>56</xdr:row>
      <xdr:rowOff>132207</xdr:rowOff>
    </xdr:to>
    <xdr:sp macro="" textlink="">
      <xdr:nvSpPr>
        <xdr:cNvPr id="359" name="フローチャート: 判断 358"/>
        <xdr:cNvSpPr/>
      </xdr:nvSpPr>
      <xdr:spPr>
        <a:xfrm>
          <a:off x="7810500" y="9631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148734</xdr:rowOff>
    </xdr:from>
    <xdr:ext cx="469744" cy="259045"/>
    <xdr:sp macro="" textlink="">
      <xdr:nvSpPr>
        <xdr:cNvPr id="360" name="テキスト ボックス 359"/>
        <xdr:cNvSpPr txBox="1"/>
      </xdr:nvSpPr>
      <xdr:spPr>
        <a:xfrm>
          <a:off x="7626428" y="9407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15748</xdr:rowOff>
    </xdr:from>
    <xdr:to>
      <xdr:col>36</xdr:col>
      <xdr:colOff>165100</xdr:colOff>
      <xdr:row>56</xdr:row>
      <xdr:rowOff>117348</xdr:rowOff>
    </xdr:to>
    <xdr:sp macro="" textlink="">
      <xdr:nvSpPr>
        <xdr:cNvPr id="361" name="フローチャート: 判断 360"/>
        <xdr:cNvSpPr/>
      </xdr:nvSpPr>
      <xdr:spPr>
        <a:xfrm>
          <a:off x="6921500" y="9616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133875</xdr:rowOff>
    </xdr:from>
    <xdr:ext cx="469744" cy="259045"/>
    <xdr:sp macro="" textlink="">
      <xdr:nvSpPr>
        <xdr:cNvPr id="362" name="テキスト ボックス 361"/>
        <xdr:cNvSpPr txBox="1"/>
      </xdr:nvSpPr>
      <xdr:spPr>
        <a:xfrm>
          <a:off x="6737428" y="9392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97701</xdr:rowOff>
    </xdr:from>
    <xdr:to>
      <xdr:col>55</xdr:col>
      <xdr:colOff>50800</xdr:colOff>
      <xdr:row>57</xdr:row>
      <xdr:rowOff>27851</xdr:rowOff>
    </xdr:to>
    <xdr:sp macro="" textlink="">
      <xdr:nvSpPr>
        <xdr:cNvPr id="368" name="楕円 367"/>
        <xdr:cNvSpPr/>
      </xdr:nvSpPr>
      <xdr:spPr>
        <a:xfrm>
          <a:off x="10426700" y="9698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76128</xdr:rowOff>
    </xdr:from>
    <xdr:ext cx="469744" cy="259045"/>
    <xdr:sp macro="" textlink="">
      <xdr:nvSpPr>
        <xdr:cNvPr id="369" name="農林水産業費該当値テキスト"/>
        <xdr:cNvSpPr txBox="1"/>
      </xdr:nvSpPr>
      <xdr:spPr>
        <a:xfrm>
          <a:off x="10528300" y="9677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101130</xdr:rowOff>
    </xdr:from>
    <xdr:to>
      <xdr:col>50</xdr:col>
      <xdr:colOff>165100</xdr:colOff>
      <xdr:row>57</xdr:row>
      <xdr:rowOff>31280</xdr:rowOff>
    </xdr:to>
    <xdr:sp macro="" textlink="">
      <xdr:nvSpPr>
        <xdr:cNvPr id="370" name="楕円 369"/>
        <xdr:cNvSpPr/>
      </xdr:nvSpPr>
      <xdr:spPr>
        <a:xfrm>
          <a:off x="9588500" y="970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22407</xdr:rowOff>
    </xdr:from>
    <xdr:ext cx="469744" cy="259045"/>
    <xdr:sp macro="" textlink="">
      <xdr:nvSpPr>
        <xdr:cNvPr id="371" name="テキスト ボックス 370"/>
        <xdr:cNvSpPr txBox="1"/>
      </xdr:nvSpPr>
      <xdr:spPr>
        <a:xfrm>
          <a:off x="9404428" y="9795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91186</xdr:rowOff>
    </xdr:from>
    <xdr:to>
      <xdr:col>46</xdr:col>
      <xdr:colOff>38100</xdr:colOff>
      <xdr:row>57</xdr:row>
      <xdr:rowOff>21336</xdr:rowOff>
    </xdr:to>
    <xdr:sp macro="" textlink="">
      <xdr:nvSpPr>
        <xdr:cNvPr id="372" name="楕円 371"/>
        <xdr:cNvSpPr/>
      </xdr:nvSpPr>
      <xdr:spPr>
        <a:xfrm>
          <a:off x="8699500" y="969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12463</xdr:rowOff>
    </xdr:from>
    <xdr:ext cx="469744" cy="259045"/>
    <xdr:sp macro="" textlink="">
      <xdr:nvSpPr>
        <xdr:cNvPr id="373" name="テキスト ボックス 372"/>
        <xdr:cNvSpPr txBox="1"/>
      </xdr:nvSpPr>
      <xdr:spPr>
        <a:xfrm>
          <a:off x="8515428" y="9785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100444</xdr:rowOff>
    </xdr:from>
    <xdr:to>
      <xdr:col>41</xdr:col>
      <xdr:colOff>101600</xdr:colOff>
      <xdr:row>57</xdr:row>
      <xdr:rowOff>30594</xdr:rowOff>
    </xdr:to>
    <xdr:sp macro="" textlink="">
      <xdr:nvSpPr>
        <xdr:cNvPr id="374" name="楕円 373"/>
        <xdr:cNvSpPr/>
      </xdr:nvSpPr>
      <xdr:spPr>
        <a:xfrm>
          <a:off x="7810500" y="9701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21721</xdr:rowOff>
    </xdr:from>
    <xdr:ext cx="469744" cy="259045"/>
    <xdr:sp macro="" textlink="">
      <xdr:nvSpPr>
        <xdr:cNvPr id="375" name="テキスト ボックス 374"/>
        <xdr:cNvSpPr txBox="1"/>
      </xdr:nvSpPr>
      <xdr:spPr>
        <a:xfrm>
          <a:off x="7626428" y="9794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131763</xdr:rowOff>
    </xdr:from>
    <xdr:to>
      <xdr:col>36</xdr:col>
      <xdr:colOff>165100</xdr:colOff>
      <xdr:row>57</xdr:row>
      <xdr:rowOff>61913</xdr:rowOff>
    </xdr:to>
    <xdr:sp macro="" textlink="">
      <xdr:nvSpPr>
        <xdr:cNvPr id="376" name="楕円 375"/>
        <xdr:cNvSpPr/>
      </xdr:nvSpPr>
      <xdr:spPr>
        <a:xfrm>
          <a:off x="6921500" y="9732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53040</xdr:rowOff>
    </xdr:from>
    <xdr:ext cx="469744" cy="259045"/>
    <xdr:sp macro="" textlink="">
      <xdr:nvSpPr>
        <xdr:cNvPr id="377" name="テキスト ボックス 376"/>
        <xdr:cNvSpPr txBox="1"/>
      </xdr:nvSpPr>
      <xdr:spPr>
        <a:xfrm>
          <a:off x="6737428" y="9825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37643</xdr:rowOff>
    </xdr:from>
    <xdr:to>
      <xdr:col>54</xdr:col>
      <xdr:colOff>189865</xdr:colOff>
      <xdr:row>79</xdr:row>
      <xdr:rowOff>10122</xdr:rowOff>
    </xdr:to>
    <xdr:cxnSp macro="">
      <xdr:nvCxnSpPr>
        <xdr:cNvPr id="401" name="直線コネクタ 400"/>
        <xdr:cNvCxnSpPr/>
      </xdr:nvCxnSpPr>
      <xdr:spPr>
        <a:xfrm flipV="1">
          <a:off x="10475595" y="12210593"/>
          <a:ext cx="1270" cy="1344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13949</xdr:rowOff>
    </xdr:from>
    <xdr:ext cx="469744" cy="259045"/>
    <xdr:sp macro="" textlink="">
      <xdr:nvSpPr>
        <xdr:cNvPr id="402" name="商工費最小値テキスト"/>
        <xdr:cNvSpPr txBox="1"/>
      </xdr:nvSpPr>
      <xdr:spPr>
        <a:xfrm>
          <a:off x="10528300" y="1355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10122</xdr:rowOff>
    </xdr:from>
    <xdr:to>
      <xdr:col>55</xdr:col>
      <xdr:colOff>88900</xdr:colOff>
      <xdr:row>79</xdr:row>
      <xdr:rowOff>10122</xdr:rowOff>
    </xdr:to>
    <xdr:cxnSp macro="">
      <xdr:nvCxnSpPr>
        <xdr:cNvPr id="403" name="直線コネクタ 402"/>
        <xdr:cNvCxnSpPr/>
      </xdr:nvCxnSpPr>
      <xdr:spPr>
        <a:xfrm>
          <a:off x="10388600" y="1355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155770</xdr:rowOff>
    </xdr:from>
    <xdr:ext cx="599010" cy="259045"/>
    <xdr:sp macro="" textlink="">
      <xdr:nvSpPr>
        <xdr:cNvPr id="404" name="商工費最大値テキスト"/>
        <xdr:cNvSpPr txBox="1"/>
      </xdr:nvSpPr>
      <xdr:spPr>
        <a:xfrm>
          <a:off x="10528300" y="11985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108,536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37643</xdr:rowOff>
    </xdr:from>
    <xdr:to>
      <xdr:col>55</xdr:col>
      <xdr:colOff>88900</xdr:colOff>
      <xdr:row>71</xdr:row>
      <xdr:rowOff>37643</xdr:rowOff>
    </xdr:to>
    <xdr:cxnSp macro="">
      <xdr:nvCxnSpPr>
        <xdr:cNvPr id="405" name="直線コネクタ 404"/>
        <xdr:cNvCxnSpPr/>
      </xdr:nvCxnSpPr>
      <xdr:spPr>
        <a:xfrm>
          <a:off x="10388600" y="12210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116878</xdr:rowOff>
    </xdr:from>
    <xdr:to>
      <xdr:col>55</xdr:col>
      <xdr:colOff>0</xdr:colOff>
      <xdr:row>79</xdr:row>
      <xdr:rowOff>2857</xdr:rowOff>
    </xdr:to>
    <xdr:cxnSp macro="">
      <xdr:nvCxnSpPr>
        <xdr:cNvPr id="406" name="直線コネクタ 405"/>
        <xdr:cNvCxnSpPr/>
      </xdr:nvCxnSpPr>
      <xdr:spPr>
        <a:xfrm flipV="1">
          <a:off x="9639300" y="13489978"/>
          <a:ext cx="838200" cy="5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108932</xdr:rowOff>
    </xdr:from>
    <xdr:ext cx="534377" cy="259045"/>
    <xdr:sp macro="" textlink="">
      <xdr:nvSpPr>
        <xdr:cNvPr id="407" name="商工費平均値テキスト"/>
        <xdr:cNvSpPr txBox="1"/>
      </xdr:nvSpPr>
      <xdr:spPr>
        <a:xfrm>
          <a:off x="10528300" y="131391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86055</xdr:rowOff>
    </xdr:from>
    <xdr:to>
      <xdr:col>55</xdr:col>
      <xdr:colOff>50800</xdr:colOff>
      <xdr:row>78</xdr:row>
      <xdr:rowOff>16205</xdr:rowOff>
    </xdr:to>
    <xdr:sp macro="" textlink="">
      <xdr:nvSpPr>
        <xdr:cNvPr id="408" name="フローチャート: 判断 407"/>
        <xdr:cNvSpPr/>
      </xdr:nvSpPr>
      <xdr:spPr>
        <a:xfrm>
          <a:off x="10426700" y="1328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1155</xdr:rowOff>
    </xdr:from>
    <xdr:to>
      <xdr:col>50</xdr:col>
      <xdr:colOff>114300</xdr:colOff>
      <xdr:row>79</xdr:row>
      <xdr:rowOff>2857</xdr:rowOff>
    </xdr:to>
    <xdr:cxnSp macro="">
      <xdr:nvCxnSpPr>
        <xdr:cNvPr id="409" name="直線コネクタ 408"/>
        <xdr:cNvCxnSpPr/>
      </xdr:nvCxnSpPr>
      <xdr:spPr>
        <a:xfrm>
          <a:off x="8750300" y="13545705"/>
          <a:ext cx="889000" cy="1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24016</xdr:rowOff>
    </xdr:from>
    <xdr:to>
      <xdr:col>50</xdr:col>
      <xdr:colOff>165100</xdr:colOff>
      <xdr:row>78</xdr:row>
      <xdr:rowOff>125616</xdr:rowOff>
    </xdr:to>
    <xdr:sp macro="" textlink="">
      <xdr:nvSpPr>
        <xdr:cNvPr id="410" name="フローチャート: 判断 409"/>
        <xdr:cNvSpPr/>
      </xdr:nvSpPr>
      <xdr:spPr>
        <a:xfrm>
          <a:off x="9588500" y="13397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142143</xdr:rowOff>
    </xdr:from>
    <xdr:ext cx="534377" cy="259045"/>
    <xdr:sp macro="" textlink="">
      <xdr:nvSpPr>
        <xdr:cNvPr id="411" name="テキスト ボックス 410"/>
        <xdr:cNvSpPr txBox="1"/>
      </xdr:nvSpPr>
      <xdr:spPr>
        <a:xfrm>
          <a:off x="9372111" y="13172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159689</xdr:rowOff>
    </xdr:from>
    <xdr:to>
      <xdr:col>45</xdr:col>
      <xdr:colOff>177800</xdr:colOff>
      <xdr:row>79</xdr:row>
      <xdr:rowOff>1155</xdr:rowOff>
    </xdr:to>
    <xdr:cxnSp macro="">
      <xdr:nvCxnSpPr>
        <xdr:cNvPr id="412" name="直線コネクタ 411"/>
        <xdr:cNvCxnSpPr/>
      </xdr:nvCxnSpPr>
      <xdr:spPr>
        <a:xfrm>
          <a:off x="7861300" y="13532789"/>
          <a:ext cx="889000" cy="12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68771</xdr:rowOff>
    </xdr:from>
    <xdr:to>
      <xdr:col>46</xdr:col>
      <xdr:colOff>38100</xdr:colOff>
      <xdr:row>78</xdr:row>
      <xdr:rowOff>170371</xdr:rowOff>
    </xdr:to>
    <xdr:sp macro="" textlink="">
      <xdr:nvSpPr>
        <xdr:cNvPr id="413" name="フローチャート: 判断 412"/>
        <xdr:cNvSpPr/>
      </xdr:nvSpPr>
      <xdr:spPr>
        <a:xfrm>
          <a:off x="8699500" y="13441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15448</xdr:rowOff>
    </xdr:from>
    <xdr:ext cx="469744" cy="259045"/>
    <xdr:sp macro="" textlink="">
      <xdr:nvSpPr>
        <xdr:cNvPr id="414" name="テキスト ボックス 413"/>
        <xdr:cNvSpPr txBox="1"/>
      </xdr:nvSpPr>
      <xdr:spPr>
        <a:xfrm>
          <a:off x="8515428" y="13217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159689</xdr:rowOff>
    </xdr:from>
    <xdr:to>
      <xdr:col>41</xdr:col>
      <xdr:colOff>50800</xdr:colOff>
      <xdr:row>78</xdr:row>
      <xdr:rowOff>167081</xdr:rowOff>
    </xdr:to>
    <xdr:cxnSp macro="">
      <xdr:nvCxnSpPr>
        <xdr:cNvPr id="415" name="直線コネクタ 414"/>
        <xdr:cNvCxnSpPr/>
      </xdr:nvCxnSpPr>
      <xdr:spPr>
        <a:xfrm flipV="1">
          <a:off x="6972300" y="13532789"/>
          <a:ext cx="889000" cy="7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59182</xdr:rowOff>
    </xdr:from>
    <xdr:to>
      <xdr:col>41</xdr:col>
      <xdr:colOff>101600</xdr:colOff>
      <xdr:row>78</xdr:row>
      <xdr:rowOff>160782</xdr:rowOff>
    </xdr:to>
    <xdr:sp macro="" textlink="">
      <xdr:nvSpPr>
        <xdr:cNvPr id="416" name="フローチャート: 判断 415"/>
        <xdr:cNvSpPr/>
      </xdr:nvSpPr>
      <xdr:spPr>
        <a:xfrm>
          <a:off x="7810500" y="13432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5859</xdr:rowOff>
    </xdr:from>
    <xdr:ext cx="469744" cy="259045"/>
    <xdr:sp macro="" textlink="">
      <xdr:nvSpPr>
        <xdr:cNvPr id="417" name="テキスト ボックス 416"/>
        <xdr:cNvSpPr txBox="1"/>
      </xdr:nvSpPr>
      <xdr:spPr>
        <a:xfrm>
          <a:off x="7626428" y="13207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48921</xdr:rowOff>
    </xdr:from>
    <xdr:to>
      <xdr:col>36</xdr:col>
      <xdr:colOff>165100</xdr:colOff>
      <xdr:row>78</xdr:row>
      <xdr:rowOff>150521</xdr:rowOff>
    </xdr:to>
    <xdr:sp macro="" textlink="">
      <xdr:nvSpPr>
        <xdr:cNvPr id="418" name="フローチャート: 判断 417"/>
        <xdr:cNvSpPr/>
      </xdr:nvSpPr>
      <xdr:spPr>
        <a:xfrm>
          <a:off x="6921500" y="13422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167048</xdr:rowOff>
    </xdr:from>
    <xdr:ext cx="469744" cy="259045"/>
    <xdr:sp macro="" textlink="">
      <xdr:nvSpPr>
        <xdr:cNvPr id="419" name="テキスト ボックス 418"/>
        <xdr:cNvSpPr txBox="1"/>
      </xdr:nvSpPr>
      <xdr:spPr>
        <a:xfrm>
          <a:off x="6737428" y="13197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66078</xdr:rowOff>
    </xdr:from>
    <xdr:to>
      <xdr:col>55</xdr:col>
      <xdr:colOff>50800</xdr:colOff>
      <xdr:row>78</xdr:row>
      <xdr:rowOff>167678</xdr:rowOff>
    </xdr:to>
    <xdr:sp macro="" textlink="">
      <xdr:nvSpPr>
        <xdr:cNvPr id="425" name="楕円 424"/>
        <xdr:cNvSpPr/>
      </xdr:nvSpPr>
      <xdr:spPr>
        <a:xfrm>
          <a:off x="10426700" y="13439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152455</xdr:rowOff>
    </xdr:from>
    <xdr:ext cx="469744" cy="259045"/>
    <xdr:sp macro="" textlink="">
      <xdr:nvSpPr>
        <xdr:cNvPr id="426" name="商工費該当値テキスト"/>
        <xdr:cNvSpPr txBox="1"/>
      </xdr:nvSpPr>
      <xdr:spPr>
        <a:xfrm>
          <a:off x="10528300" y="13354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123507</xdr:rowOff>
    </xdr:from>
    <xdr:to>
      <xdr:col>50</xdr:col>
      <xdr:colOff>165100</xdr:colOff>
      <xdr:row>79</xdr:row>
      <xdr:rowOff>53657</xdr:rowOff>
    </xdr:to>
    <xdr:sp macro="" textlink="">
      <xdr:nvSpPr>
        <xdr:cNvPr id="427" name="楕円 426"/>
        <xdr:cNvSpPr/>
      </xdr:nvSpPr>
      <xdr:spPr>
        <a:xfrm>
          <a:off x="9588500" y="13496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44784</xdr:rowOff>
    </xdr:from>
    <xdr:ext cx="469744" cy="259045"/>
    <xdr:sp macro="" textlink="">
      <xdr:nvSpPr>
        <xdr:cNvPr id="428" name="テキスト ボックス 427"/>
        <xdr:cNvSpPr txBox="1"/>
      </xdr:nvSpPr>
      <xdr:spPr>
        <a:xfrm>
          <a:off x="9404428" y="13589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121805</xdr:rowOff>
    </xdr:from>
    <xdr:to>
      <xdr:col>46</xdr:col>
      <xdr:colOff>38100</xdr:colOff>
      <xdr:row>79</xdr:row>
      <xdr:rowOff>51955</xdr:rowOff>
    </xdr:to>
    <xdr:sp macro="" textlink="">
      <xdr:nvSpPr>
        <xdr:cNvPr id="429" name="楕円 428"/>
        <xdr:cNvSpPr/>
      </xdr:nvSpPr>
      <xdr:spPr>
        <a:xfrm>
          <a:off x="8699500" y="13494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43082</xdr:rowOff>
    </xdr:from>
    <xdr:ext cx="469744" cy="259045"/>
    <xdr:sp macro="" textlink="">
      <xdr:nvSpPr>
        <xdr:cNvPr id="430" name="テキスト ボックス 429"/>
        <xdr:cNvSpPr txBox="1"/>
      </xdr:nvSpPr>
      <xdr:spPr>
        <a:xfrm>
          <a:off x="8515428" y="13587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108889</xdr:rowOff>
    </xdr:from>
    <xdr:to>
      <xdr:col>41</xdr:col>
      <xdr:colOff>101600</xdr:colOff>
      <xdr:row>79</xdr:row>
      <xdr:rowOff>39039</xdr:rowOff>
    </xdr:to>
    <xdr:sp macro="" textlink="">
      <xdr:nvSpPr>
        <xdr:cNvPr id="431" name="楕円 430"/>
        <xdr:cNvSpPr/>
      </xdr:nvSpPr>
      <xdr:spPr>
        <a:xfrm>
          <a:off x="7810500" y="1348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30166</xdr:rowOff>
    </xdr:from>
    <xdr:ext cx="469744" cy="259045"/>
    <xdr:sp macro="" textlink="">
      <xdr:nvSpPr>
        <xdr:cNvPr id="432" name="テキスト ボックス 431"/>
        <xdr:cNvSpPr txBox="1"/>
      </xdr:nvSpPr>
      <xdr:spPr>
        <a:xfrm>
          <a:off x="7626428" y="1357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116281</xdr:rowOff>
    </xdr:from>
    <xdr:to>
      <xdr:col>36</xdr:col>
      <xdr:colOff>165100</xdr:colOff>
      <xdr:row>79</xdr:row>
      <xdr:rowOff>46431</xdr:rowOff>
    </xdr:to>
    <xdr:sp macro="" textlink="">
      <xdr:nvSpPr>
        <xdr:cNvPr id="433" name="楕円 432"/>
        <xdr:cNvSpPr/>
      </xdr:nvSpPr>
      <xdr:spPr>
        <a:xfrm>
          <a:off x="6921500" y="13489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37558</xdr:rowOff>
    </xdr:from>
    <xdr:ext cx="469744" cy="259045"/>
    <xdr:sp macro="" textlink="">
      <xdr:nvSpPr>
        <xdr:cNvPr id="434" name="テキスト ボックス 433"/>
        <xdr:cNvSpPr txBox="1"/>
      </xdr:nvSpPr>
      <xdr:spPr>
        <a:xfrm>
          <a:off x="6737428" y="13582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7" name="テキスト ボックス 446"/>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96208</xdr:rowOff>
    </xdr:from>
    <xdr:to>
      <xdr:col>54</xdr:col>
      <xdr:colOff>189865</xdr:colOff>
      <xdr:row>98</xdr:row>
      <xdr:rowOff>155360</xdr:rowOff>
    </xdr:to>
    <xdr:cxnSp macro="">
      <xdr:nvCxnSpPr>
        <xdr:cNvPr id="459" name="直線コネクタ 458"/>
        <xdr:cNvCxnSpPr/>
      </xdr:nvCxnSpPr>
      <xdr:spPr>
        <a:xfrm flipV="1">
          <a:off x="10475595" y="15698158"/>
          <a:ext cx="1270" cy="1259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159187</xdr:rowOff>
    </xdr:from>
    <xdr:ext cx="534377" cy="259045"/>
    <xdr:sp macro="" textlink="">
      <xdr:nvSpPr>
        <xdr:cNvPr id="460" name="土木費最小値テキスト"/>
        <xdr:cNvSpPr txBox="1"/>
      </xdr:nvSpPr>
      <xdr:spPr>
        <a:xfrm>
          <a:off x="10528300" y="16961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155360</xdr:rowOff>
    </xdr:from>
    <xdr:to>
      <xdr:col>55</xdr:col>
      <xdr:colOff>88900</xdr:colOff>
      <xdr:row>98</xdr:row>
      <xdr:rowOff>155360</xdr:rowOff>
    </xdr:to>
    <xdr:cxnSp macro="">
      <xdr:nvCxnSpPr>
        <xdr:cNvPr id="461" name="直線コネクタ 460"/>
        <xdr:cNvCxnSpPr/>
      </xdr:nvCxnSpPr>
      <xdr:spPr>
        <a:xfrm>
          <a:off x="10388600" y="16957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42885</xdr:rowOff>
    </xdr:from>
    <xdr:ext cx="534377" cy="259045"/>
    <xdr:sp macro="" textlink="">
      <xdr:nvSpPr>
        <xdr:cNvPr id="462" name="土木費最大値テキスト"/>
        <xdr:cNvSpPr txBox="1"/>
      </xdr:nvSpPr>
      <xdr:spPr>
        <a:xfrm>
          <a:off x="10528300" y="1547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89,283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96208</xdr:rowOff>
    </xdr:from>
    <xdr:to>
      <xdr:col>55</xdr:col>
      <xdr:colOff>88900</xdr:colOff>
      <xdr:row>91</xdr:row>
      <xdr:rowOff>96208</xdr:rowOff>
    </xdr:to>
    <xdr:cxnSp macro="">
      <xdr:nvCxnSpPr>
        <xdr:cNvPr id="463" name="直線コネクタ 462"/>
        <xdr:cNvCxnSpPr/>
      </xdr:nvCxnSpPr>
      <xdr:spPr>
        <a:xfrm>
          <a:off x="10388600" y="15698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75367</xdr:rowOff>
    </xdr:from>
    <xdr:to>
      <xdr:col>55</xdr:col>
      <xdr:colOff>0</xdr:colOff>
      <xdr:row>96</xdr:row>
      <xdr:rowOff>133490</xdr:rowOff>
    </xdr:to>
    <xdr:cxnSp macro="">
      <xdr:nvCxnSpPr>
        <xdr:cNvPr id="464" name="直線コネクタ 463"/>
        <xdr:cNvCxnSpPr/>
      </xdr:nvCxnSpPr>
      <xdr:spPr>
        <a:xfrm>
          <a:off x="9639300" y="16363117"/>
          <a:ext cx="838200" cy="229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54588</xdr:rowOff>
    </xdr:from>
    <xdr:ext cx="534377" cy="259045"/>
    <xdr:sp macro="" textlink="">
      <xdr:nvSpPr>
        <xdr:cNvPr id="465" name="土木費平均値テキスト"/>
        <xdr:cNvSpPr txBox="1"/>
      </xdr:nvSpPr>
      <xdr:spPr>
        <a:xfrm>
          <a:off x="10528300" y="16342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31711</xdr:rowOff>
    </xdr:from>
    <xdr:to>
      <xdr:col>55</xdr:col>
      <xdr:colOff>50800</xdr:colOff>
      <xdr:row>96</xdr:row>
      <xdr:rowOff>133311</xdr:rowOff>
    </xdr:to>
    <xdr:sp macro="" textlink="">
      <xdr:nvSpPr>
        <xdr:cNvPr id="466" name="フローチャート: 判断 465"/>
        <xdr:cNvSpPr/>
      </xdr:nvSpPr>
      <xdr:spPr>
        <a:xfrm>
          <a:off x="10426700" y="1649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75367</xdr:rowOff>
    </xdr:from>
    <xdr:to>
      <xdr:col>50</xdr:col>
      <xdr:colOff>114300</xdr:colOff>
      <xdr:row>95</xdr:row>
      <xdr:rowOff>126727</xdr:rowOff>
    </xdr:to>
    <xdr:cxnSp macro="">
      <xdr:nvCxnSpPr>
        <xdr:cNvPr id="467" name="直線コネクタ 466"/>
        <xdr:cNvCxnSpPr/>
      </xdr:nvCxnSpPr>
      <xdr:spPr>
        <a:xfrm flipV="1">
          <a:off x="8750300" y="16363117"/>
          <a:ext cx="889000" cy="51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57810</xdr:rowOff>
    </xdr:from>
    <xdr:to>
      <xdr:col>50</xdr:col>
      <xdr:colOff>165100</xdr:colOff>
      <xdr:row>96</xdr:row>
      <xdr:rowOff>159410</xdr:rowOff>
    </xdr:to>
    <xdr:sp macro="" textlink="">
      <xdr:nvSpPr>
        <xdr:cNvPr id="468" name="フローチャート: 判断 467"/>
        <xdr:cNvSpPr/>
      </xdr:nvSpPr>
      <xdr:spPr>
        <a:xfrm>
          <a:off x="9588500" y="1651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150537</xdr:rowOff>
    </xdr:from>
    <xdr:ext cx="534377" cy="259045"/>
    <xdr:sp macro="" textlink="">
      <xdr:nvSpPr>
        <xdr:cNvPr id="469" name="テキスト ボックス 468"/>
        <xdr:cNvSpPr txBox="1"/>
      </xdr:nvSpPr>
      <xdr:spPr>
        <a:xfrm>
          <a:off x="9372111" y="16609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100381</xdr:rowOff>
    </xdr:from>
    <xdr:to>
      <xdr:col>45</xdr:col>
      <xdr:colOff>177800</xdr:colOff>
      <xdr:row>95</xdr:row>
      <xdr:rowOff>126727</xdr:rowOff>
    </xdr:to>
    <xdr:cxnSp macro="">
      <xdr:nvCxnSpPr>
        <xdr:cNvPr id="470" name="直線コネクタ 469"/>
        <xdr:cNvCxnSpPr/>
      </xdr:nvCxnSpPr>
      <xdr:spPr>
        <a:xfrm>
          <a:off x="7861300" y="16388131"/>
          <a:ext cx="889000" cy="26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88500</xdr:rowOff>
    </xdr:from>
    <xdr:to>
      <xdr:col>46</xdr:col>
      <xdr:colOff>38100</xdr:colOff>
      <xdr:row>97</xdr:row>
      <xdr:rowOff>18650</xdr:rowOff>
    </xdr:to>
    <xdr:sp macro="" textlink="">
      <xdr:nvSpPr>
        <xdr:cNvPr id="471" name="フローチャート: 判断 470"/>
        <xdr:cNvSpPr/>
      </xdr:nvSpPr>
      <xdr:spPr>
        <a:xfrm>
          <a:off x="8699500" y="165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9777</xdr:rowOff>
    </xdr:from>
    <xdr:ext cx="534377" cy="259045"/>
    <xdr:sp macro="" textlink="">
      <xdr:nvSpPr>
        <xdr:cNvPr id="472" name="テキスト ボックス 471"/>
        <xdr:cNvSpPr txBox="1"/>
      </xdr:nvSpPr>
      <xdr:spPr>
        <a:xfrm>
          <a:off x="8483111" y="16640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100381</xdr:rowOff>
    </xdr:from>
    <xdr:to>
      <xdr:col>41</xdr:col>
      <xdr:colOff>50800</xdr:colOff>
      <xdr:row>96</xdr:row>
      <xdr:rowOff>84892</xdr:rowOff>
    </xdr:to>
    <xdr:cxnSp macro="">
      <xdr:nvCxnSpPr>
        <xdr:cNvPr id="473" name="直線コネクタ 472"/>
        <xdr:cNvCxnSpPr/>
      </xdr:nvCxnSpPr>
      <xdr:spPr>
        <a:xfrm flipV="1">
          <a:off x="6972300" y="16388131"/>
          <a:ext cx="889000" cy="15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99168</xdr:rowOff>
    </xdr:from>
    <xdr:to>
      <xdr:col>41</xdr:col>
      <xdr:colOff>101600</xdr:colOff>
      <xdr:row>97</xdr:row>
      <xdr:rowOff>29318</xdr:rowOff>
    </xdr:to>
    <xdr:sp macro="" textlink="">
      <xdr:nvSpPr>
        <xdr:cNvPr id="474" name="フローチャート: 判断 473"/>
        <xdr:cNvSpPr/>
      </xdr:nvSpPr>
      <xdr:spPr>
        <a:xfrm>
          <a:off x="7810500" y="1655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20445</xdr:rowOff>
    </xdr:from>
    <xdr:ext cx="534377" cy="259045"/>
    <xdr:sp macro="" textlink="">
      <xdr:nvSpPr>
        <xdr:cNvPr id="475" name="テキスト ボックス 474"/>
        <xdr:cNvSpPr txBox="1"/>
      </xdr:nvSpPr>
      <xdr:spPr>
        <a:xfrm>
          <a:off x="7594111" y="16651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115494</xdr:rowOff>
    </xdr:from>
    <xdr:to>
      <xdr:col>36</xdr:col>
      <xdr:colOff>165100</xdr:colOff>
      <xdr:row>97</xdr:row>
      <xdr:rowOff>45644</xdr:rowOff>
    </xdr:to>
    <xdr:sp macro="" textlink="">
      <xdr:nvSpPr>
        <xdr:cNvPr id="476" name="フローチャート: 判断 475"/>
        <xdr:cNvSpPr/>
      </xdr:nvSpPr>
      <xdr:spPr>
        <a:xfrm>
          <a:off x="69215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36771</xdr:rowOff>
    </xdr:from>
    <xdr:ext cx="534377" cy="259045"/>
    <xdr:sp macro="" textlink="">
      <xdr:nvSpPr>
        <xdr:cNvPr id="477" name="テキスト ボックス 476"/>
        <xdr:cNvSpPr txBox="1"/>
      </xdr:nvSpPr>
      <xdr:spPr>
        <a:xfrm>
          <a:off x="6705111" y="1666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82690</xdr:rowOff>
    </xdr:from>
    <xdr:to>
      <xdr:col>55</xdr:col>
      <xdr:colOff>50800</xdr:colOff>
      <xdr:row>97</xdr:row>
      <xdr:rowOff>12840</xdr:rowOff>
    </xdr:to>
    <xdr:sp macro="" textlink="">
      <xdr:nvSpPr>
        <xdr:cNvPr id="483" name="楕円 482"/>
        <xdr:cNvSpPr/>
      </xdr:nvSpPr>
      <xdr:spPr>
        <a:xfrm>
          <a:off x="10426700" y="1654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61117</xdr:rowOff>
    </xdr:from>
    <xdr:ext cx="534377" cy="259045"/>
    <xdr:sp macro="" textlink="">
      <xdr:nvSpPr>
        <xdr:cNvPr id="484" name="土木費該当値テキスト"/>
        <xdr:cNvSpPr txBox="1"/>
      </xdr:nvSpPr>
      <xdr:spPr>
        <a:xfrm>
          <a:off x="10528300" y="16520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24567</xdr:rowOff>
    </xdr:from>
    <xdr:to>
      <xdr:col>50</xdr:col>
      <xdr:colOff>165100</xdr:colOff>
      <xdr:row>95</xdr:row>
      <xdr:rowOff>126167</xdr:rowOff>
    </xdr:to>
    <xdr:sp macro="" textlink="">
      <xdr:nvSpPr>
        <xdr:cNvPr id="485" name="楕円 484"/>
        <xdr:cNvSpPr/>
      </xdr:nvSpPr>
      <xdr:spPr>
        <a:xfrm>
          <a:off x="9588500" y="16312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142694</xdr:rowOff>
    </xdr:from>
    <xdr:ext cx="534377" cy="259045"/>
    <xdr:sp macro="" textlink="">
      <xdr:nvSpPr>
        <xdr:cNvPr id="486" name="テキスト ボックス 485"/>
        <xdr:cNvSpPr txBox="1"/>
      </xdr:nvSpPr>
      <xdr:spPr>
        <a:xfrm>
          <a:off x="9372111" y="16087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75927</xdr:rowOff>
    </xdr:from>
    <xdr:to>
      <xdr:col>46</xdr:col>
      <xdr:colOff>38100</xdr:colOff>
      <xdr:row>96</xdr:row>
      <xdr:rowOff>6077</xdr:rowOff>
    </xdr:to>
    <xdr:sp macro="" textlink="">
      <xdr:nvSpPr>
        <xdr:cNvPr id="487" name="楕円 486"/>
        <xdr:cNvSpPr/>
      </xdr:nvSpPr>
      <xdr:spPr>
        <a:xfrm>
          <a:off x="8699500" y="16363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22604</xdr:rowOff>
    </xdr:from>
    <xdr:ext cx="534377" cy="259045"/>
    <xdr:sp macro="" textlink="">
      <xdr:nvSpPr>
        <xdr:cNvPr id="488" name="テキスト ボックス 487"/>
        <xdr:cNvSpPr txBox="1"/>
      </xdr:nvSpPr>
      <xdr:spPr>
        <a:xfrm>
          <a:off x="8483111" y="16138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49581</xdr:rowOff>
    </xdr:from>
    <xdr:to>
      <xdr:col>41</xdr:col>
      <xdr:colOff>101600</xdr:colOff>
      <xdr:row>95</xdr:row>
      <xdr:rowOff>151181</xdr:rowOff>
    </xdr:to>
    <xdr:sp macro="" textlink="">
      <xdr:nvSpPr>
        <xdr:cNvPr id="489" name="楕円 488"/>
        <xdr:cNvSpPr/>
      </xdr:nvSpPr>
      <xdr:spPr>
        <a:xfrm>
          <a:off x="7810500" y="16337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167708</xdr:rowOff>
    </xdr:from>
    <xdr:ext cx="534377" cy="259045"/>
    <xdr:sp macro="" textlink="">
      <xdr:nvSpPr>
        <xdr:cNvPr id="490" name="テキスト ボックス 489"/>
        <xdr:cNvSpPr txBox="1"/>
      </xdr:nvSpPr>
      <xdr:spPr>
        <a:xfrm>
          <a:off x="7594111" y="16112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34092</xdr:rowOff>
    </xdr:from>
    <xdr:to>
      <xdr:col>36</xdr:col>
      <xdr:colOff>165100</xdr:colOff>
      <xdr:row>96</xdr:row>
      <xdr:rowOff>135692</xdr:rowOff>
    </xdr:to>
    <xdr:sp macro="" textlink="">
      <xdr:nvSpPr>
        <xdr:cNvPr id="491" name="楕円 490"/>
        <xdr:cNvSpPr/>
      </xdr:nvSpPr>
      <xdr:spPr>
        <a:xfrm>
          <a:off x="6921500" y="16493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152219</xdr:rowOff>
    </xdr:from>
    <xdr:ext cx="534377" cy="259045"/>
    <xdr:sp macro="" textlink="">
      <xdr:nvSpPr>
        <xdr:cNvPr id="492" name="テキスト ボックス 491"/>
        <xdr:cNvSpPr txBox="1"/>
      </xdr:nvSpPr>
      <xdr:spPr>
        <a:xfrm>
          <a:off x="6705111" y="16268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3" name="テキスト ボックス 502"/>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4" name="直線コネクタ 50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5" name="テキスト ボックス 504"/>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6" name="直線コネクタ 50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7" name="テキスト ボックス 50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8" name="直線コネクタ 50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9" name="テキスト ボックス 50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0" name="直線コネクタ 50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1" name="テキスト ボックス 51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2" name="直線コネクタ 51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3" name="テキスト ボックス 51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4" name="直線コネクタ 51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5" name="テキスト ボックス 514"/>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56098</xdr:rowOff>
    </xdr:from>
    <xdr:to>
      <xdr:col>85</xdr:col>
      <xdr:colOff>126364</xdr:colOff>
      <xdr:row>39</xdr:row>
      <xdr:rowOff>148953</xdr:rowOff>
    </xdr:to>
    <xdr:cxnSp macro="">
      <xdr:nvCxnSpPr>
        <xdr:cNvPr id="519" name="直線コネクタ 518"/>
        <xdr:cNvCxnSpPr/>
      </xdr:nvCxnSpPr>
      <xdr:spPr>
        <a:xfrm flipV="1">
          <a:off x="16317595" y="5371048"/>
          <a:ext cx="1269" cy="146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152780</xdr:rowOff>
    </xdr:from>
    <xdr:ext cx="469744" cy="259045"/>
    <xdr:sp macro="" textlink="">
      <xdr:nvSpPr>
        <xdr:cNvPr id="520" name="消防費最小値テキスト"/>
        <xdr:cNvSpPr txBox="1"/>
      </xdr:nvSpPr>
      <xdr:spPr>
        <a:xfrm>
          <a:off x="16370300" y="6839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148953</xdr:rowOff>
    </xdr:from>
    <xdr:to>
      <xdr:col>86</xdr:col>
      <xdr:colOff>25400</xdr:colOff>
      <xdr:row>39</xdr:row>
      <xdr:rowOff>148953</xdr:rowOff>
    </xdr:to>
    <xdr:cxnSp macro="">
      <xdr:nvCxnSpPr>
        <xdr:cNvPr id="521" name="直線コネクタ 520"/>
        <xdr:cNvCxnSpPr/>
      </xdr:nvCxnSpPr>
      <xdr:spPr>
        <a:xfrm>
          <a:off x="16230600" y="6835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2775</xdr:rowOff>
    </xdr:from>
    <xdr:ext cx="534377" cy="259045"/>
    <xdr:sp macro="" textlink="">
      <xdr:nvSpPr>
        <xdr:cNvPr id="522" name="消防費最大値テキスト"/>
        <xdr:cNvSpPr txBox="1"/>
      </xdr:nvSpPr>
      <xdr:spPr>
        <a:xfrm>
          <a:off x="16370300" y="514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56098</xdr:rowOff>
    </xdr:from>
    <xdr:to>
      <xdr:col>86</xdr:col>
      <xdr:colOff>25400</xdr:colOff>
      <xdr:row>31</xdr:row>
      <xdr:rowOff>56098</xdr:rowOff>
    </xdr:to>
    <xdr:cxnSp macro="">
      <xdr:nvCxnSpPr>
        <xdr:cNvPr id="523" name="直線コネクタ 522"/>
        <xdr:cNvCxnSpPr/>
      </xdr:nvCxnSpPr>
      <xdr:spPr>
        <a:xfrm>
          <a:off x="16230600" y="5371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20501</xdr:rowOff>
    </xdr:from>
    <xdr:to>
      <xdr:col>85</xdr:col>
      <xdr:colOff>127000</xdr:colOff>
      <xdr:row>37</xdr:row>
      <xdr:rowOff>83530</xdr:rowOff>
    </xdr:to>
    <xdr:cxnSp macro="">
      <xdr:nvCxnSpPr>
        <xdr:cNvPr id="524" name="直線コネクタ 523"/>
        <xdr:cNvCxnSpPr/>
      </xdr:nvCxnSpPr>
      <xdr:spPr>
        <a:xfrm flipV="1">
          <a:off x="15481300" y="6364151"/>
          <a:ext cx="838200" cy="63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166278</xdr:rowOff>
    </xdr:from>
    <xdr:ext cx="534377" cy="259045"/>
    <xdr:sp macro="" textlink="">
      <xdr:nvSpPr>
        <xdr:cNvPr id="525" name="消防費平均値テキスト"/>
        <xdr:cNvSpPr txBox="1"/>
      </xdr:nvSpPr>
      <xdr:spPr>
        <a:xfrm>
          <a:off x="16370300" y="63384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16401</xdr:rowOff>
    </xdr:from>
    <xdr:to>
      <xdr:col>85</xdr:col>
      <xdr:colOff>177800</xdr:colOff>
      <xdr:row>37</xdr:row>
      <xdr:rowOff>118001</xdr:rowOff>
    </xdr:to>
    <xdr:sp macro="" textlink="">
      <xdr:nvSpPr>
        <xdr:cNvPr id="526" name="フローチャート: 判断 525"/>
        <xdr:cNvSpPr/>
      </xdr:nvSpPr>
      <xdr:spPr>
        <a:xfrm>
          <a:off x="16268700" y="6360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83530</xdr:rowOff>
    </xdr:from>
    <xdr:to>
      <xdr:col>81</xdr:col>
      <xdr:colOff>50800</xdr:colOff>
      <xdr:row>37</xdr:row>
      <xdr:rowOff>98661</xdr:rowOff>
    </xdr:to>
    <xdr:cxnSp macro="">
      <xdr:nvCxnSpPr>
        <xdr:cNvPr id="527" name="直線コネクタ 526"/>
        <xdr:cNvCxnSpPr/>
      </xdr:nvCxnSpPr>
      <xdr:spPr>
        <a:xfrm flipV="1">
          <a:off x="14592300" y="6427180"/>
          <a:ext cx="889000" cy="15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32730</xdr:rowOff>
    </xdr:from>
    <xdr:to>
      <xdr:col>81</xdr:col>
      <xdr:colOff>101600</xdr:colOff>
      <xdr:row>37</xdr:row>
      <xdr:rowOff>134330</xdr:rowOff>
    </xdr:to>
    <xdr:sp macro="" textlink="">
      <xdr:nvSpPr>
        <xdr:cNvPr id="528" name="フローチャート: 判断 527"/>
        <xdr:cNvSpPr/>
      </xdr:nvSpPr>
      <xdr:spPr>
        <a:xfrm>
          <a:off x="15430500" y="637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125457</xdr:rowOff>
    </xdr:from>
    <xdr:ext cx="534377" cy="259045"/>
    <xdr:sp macro="" textlink="">
      <xdr:nvSpPr>
        <xdr:cNvPr id="529" name="テキスト ボックス 528"/>
        <xdr:cNvSpPr txBox="1"/>
      </xdr:nvSpPr>
      <xdr:spPr>
        <a:xfrm>
          <a:off x="15214111" y="646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87449</xdr:rowOff>
    </xdr:from>
    <xdr:to>
      <xdr:col>76</xdr:col>
      <xdr:colOff>114300</xdr:colOff>
      <xdr:row>37</xdr:row>
      <xdr:rowOff>98661</xdr:rowOff>
    </xdr:to>
    <xdr:cxnSp macro="">
      <xdr:nvCxnSpPr>
        <xdr:cNvPr id="530" name="直線コネクタ 529"/>
        <xdr:cNvCxnSpPr/>
      </xdr:nvCxnSpPr>
      <xdr:spPr>
        <a:xfrm>
          <a:off x="13703300" y="6431099"/>
          <a:ext cx="889000" cy="11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149207</xdr:rowOff>
    </xdr:from>
    <xdr:to>
      <xdr:col>76</xdr:col>
      <xdr:colOff>165100</xdr:colOff>
      <xdr:row>37</xdr:row>
      <xdr:rowOff>79357</xdr:rowOff>
    </xdr:to>
    <xdr:sp macro="" textlink="">
      <xdr:nvSpPr>
        <xdr:cNvPr id="531" name="フローチャート: 判断 530"/>
        <xdr:cNvSpPr/>
      </xdr:nvSpPr>
      <xdr:spPr>
        <a:xfrm>
          <a:off x="14541500" y="632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95884</xdr:rowOff>
    </xdr:from>
    <xdr:ext cx="534377" cy="259045"/>
    <xdr:sp macro="" textlink="">
      <xdr:nvSpPr>
        <xdr:cNvPr id="532" name="テキスト ボックス 531"/>
        <xdr:cNvSpPr txBox="1"/>
      </xdr:nvSpPr>
      <xdr:spPr>
        <a:xfrm>
          <a:off x="14325111" y="6096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75474</xdr:rowOff>
    </xdr:from>
    <xdr:to>
      <xdr:col>71</xdr:col>
      <xdr:colOff>177800</xdr:colOff>
      <xdr:row>37</xdr:row>
      <xdr:rowOff>87449</xdr:rowOff>
    </xdr:to>
    <xdr:cxnSp macro="">
      <xdr:nvCxnSpPr>
        <xdr:cNvPr id="533" name="直線コネクタ 532"/>
        <xdr:cNvCxnSpPr/>
      </xdr:nvCxnSpPr>
      <xdr:spPr>
        <a:xfrm>
          <a:off x="12814300" y="6419124"/>
          <a:ext cx="889000" cy="11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50582</xdr:rowOff>
    </xdr:from>
    <xdr:to>
      <xdr:col>72</xdr:col>
      <xdr:colOff>38100</xdr:colOff>
      <xdr:row>37</xdr:row>
      <xdr:rowOff>152182</xdr:rowOff>
    </xdr:to>
    <xdr:sp macro="" textlink="">
      <xdr:nvSpPr>
        <xdr:cNvPr id="534" name="フローチャート: 判断 533"/>
        <xdr:cNvSpPr/>
      </xdr:nvSpPr>
      <xdr:spPr>
        <a:xfrm>
          <a:off x="13652500" y="639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143309</xdr:rowOff>
    </xdr:from>
    <xdr:ext cx="534377" cy="259045"/>
    <xdr:sp macro="" textlink="">
      <xdr:nvSpPr>
        <xdr:cNvPr id="535" name="テキスト ボックス 534"/>
        <xdr:cNvSpPr txBox="1"/>
      </xdr:nvSpPr>
      <xdr:spPr>
        <a:xfrm>
          <a:off x="13436111" y="648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42636</xdr:rowOff>
    </xdr:from>
    <xdr:to>
      <xdr:col>67</xdr:col>
      <xdr:colOff>101600</xdr:colOff>
      <xdr:row>37</xdr:row>
      <xdr:rowOff>144236</xdr:rowOff>
    </xdr:to>
    <xdr:sp macro="" textlink="">
      <xdr:nvSpPr>
        <xdr:cNvPr id="536" name="フローチャート: 判断 535"/>
        <xdr:cNvSpPr/>
      </xdr:nvSpPr>
      <xdr:spPr>
        <a:xfrm>
          <a:off x="12763500" y="638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135362</xdr:rowOff>
    </xdr:from>
    <xdr:ext cx="534377" cy="259045"/>
    <xdr:sp macro="" textlink="">
      <xdr:nvSpPr>
        <xdr:cNvPr id="537" name="テキスト ボックス 536"/>
        <xdr:cNvSpPr txBox="1"/>
      </xdr:nvSpPr>
      <xdr:spPr>
        <a:xfrm>
          <a:off x="12547111" y="6479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141151</xdr:rowOff>
    </xdr:from>
    <xdr:to>
      <xdr:col>85</xdr:col>
      <xdr:colOff>177800</xdr:colOff>
      <xdr:row>37</xdr:row>
      <xdr:rowOff>71301</xdr:rowOff>
    </xdr:to>
    <xdr:sp macro="" textlink="">
      <xdr:nvSpPr>
        <xdr:cNvPr id="543" name="楕円 542"/>
        <xdr:cNvSpPr/>
      </xdr:nvSpPr>
      <xdr:spPr>
        <a:xfrm>
          <a:off x="16268700" y="6313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164028</xdr:rowOff>
    </xdr:from>
    <xdr:ext cx="534377" cy="259045"/>
    <xdr:sp macro="" textlink="">
      <xdr:nvSpPr>
        <xdr:cNvPr id="544" name="消防費該当値テキスト"/>
        <xdr:cNvSpPr txBox="1"/>
      </xdr:nvSpPr>
      <xdr:spPr>
        <a:xfrm>
          <a:off x="16370300" y="6164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32730</xdr:rowOff>
    </xdr:from>
    <xdr:to>
      <xdr:col>81</xdr:col>
      <xdr:colOff>101600</xdr:colOff>
      <xdr:row>37</xdr:row>
      <xdr:rowOff>134330</xdr:rowOff>
    </xdr:to>
    <xdr:sp macro="" textlink="">
      <xdr:nvSpPr>
        <xdr:cNvPr id="545" name="楕円 544"/>
        <xdr:cNvSpPr/>
      </xdr:nvSpPr>
      <xdr:spPr>
        <a:xfrm>
          <a:off x="15430500" y="637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150857</xdr:rowOff>
    </xdr:from>
    <xdr:ext cx="534377" cy="259045"/>
    <xdr:sp macro="" textlink="">
      <xdr:nvSpPr>
        <xdr:cNvPr id="546" name="テキスト ボックス 545"/>
        <xdr:cNvSpPr txBox="1"/>
      </xdr:nvSpPr>
      <xdr:spPr>
        <a:xfrm>
          <a:off x="15214111" y="6151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47861</xdr:rowOff>
    </xdr:from>
    <xdr:to>
      <xdr:col>76</xdr:col>
      <xdr:colOff>165100</xdr:colOff>
      <xdr:row>37</xdr:row>
      <xdr:rowOff>149461</xdr:rowOff>
    </xdr:to>
    <xdr:sp macro="" textlink="">
      <xdr:nvSpPr>
        <xdr:cNvPr id="547" name="楕円 546"/>
        <xdr:cNvSpPr/>
      </xdr:nvSpPr>
      <xdr:spPr>
        <a:xfrm>
          <a:off x="14541500" y="639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140588</xdr:rowOff>
    </xdr:from>
    <xdr:ext cx="534377" cy="259045"/>
    <xdr:sp macro="" textlink="">
      <xdr:nvSpPr>
        <xdr:cNvPr id="548" name="テキスト ボックス 547"/>
        <xdr:cNvSpPr txBox="1"/>
      </xdr:nvSpPr>
      <xdr:spPr>
        <a:xfrm>
          <a:off x="14325111" y="6484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36649</xdr:rowOff>
    </xdr:from>
    <xdr:to>
      <xdr:col>72</xdr:col>
      <xdr:colOff>38100</xdr:colOff>
      <xdr:row>37</xdr:row>
      <xdr:rowOff>138249</xdr:rowOff>
    </xdr:to>
    <xdr:sp macro="" textlink="">
      <xdr:nvSpPr>
        <xdr:cNvPr id="549" name="楕円 548"/>
        <xdr:cNvSpPr/>
      </xdr:nvSpPr>
      <xdr:spPr>
        <a:xfrm>
          <a:off x="13652500" y="6380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154776</xdr:rowOff>
    </xdr:from>
    <xdr:ext cx="534377" cy="259045"/>
    <xdr:sp macro="" textlink="">
      <xdr:nvSpPr>
        <xdr:cNvPr id="550" name="テキスト ボックス 549"/>
        <xdr:cNvSpPr txBox="1"/>
      </xdr:nvSpPr>
      <xdr:spPr>
        <a:xfrm>
          <a:off x="13436111" y="615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24674</xdr:rowOff>
    </xdr:from>
    <xdr:to>
      <xdr:col>67</xdr:col>
      <xdr:colOff>101600</xdr:colOff>
      <xdr:row>37</xdr:row>
      <xdr:rowOff>126274</xdr:rowOff>
    </xdr:to>
    <xdr:sp macro="" textlink="">
      <xdr:nvSpPr>
        <xdr:cNvPr id="551" name="楕円 550"/>
        <xdr:cNvSpPr/>
      </xdr:nvSpPr>
      <xdr:spPr>
        <a:xfrm>
          <a:off x="12763500" y="6368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142801</xdr:rowOff>
    </xdr:from>
    <xdr:ext cx="534377" cy="259045"/>
    <xdr:sp macro="" textlink="">
      <xdr:nvSpPr>
        <xdr:cNvPr id="552" name="テキスト ボックス 551"/>
        <xdr:cNvSpPr txBox="1"/>
      </xdr:nvSpPr>
      <xdr:spPr>
        <a:xfrm>
          <a:off x="12547111" y="614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3" name="テキスト ボックス 562"/>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4" name="直線コネクタ 56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5" name="テキスト ボックス 56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6" name="直線コネクタ 56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7" name="テキスト ボックス 566"/>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9" name="テキスト ボックス 56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0" name="直線コネクタ 56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1" name="テキスト ボックス 570"/>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2" name="直線コネクタ 57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92727</xdr:rowOff>
    </xdr:from>
    <xdr:ext cx="531299" cy="259045"/>
    <xdr:sp macro="" textlink="">
      <xdr:nvSpPr>
        <xdr:cNvPr id="573" name="テキスト ボックス 572"/>
        <xdr:cNvSpPr txBox="1"/>
      </xdr:nvSpPr>
      <xdr:spPr>
        <a:xfrm>
          <a:off x="11914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5" name="テキスト ボックス 574"/>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23800</xdr:rowOff>
    </xdr:from>
    <xdr:to>
      <xdr:col>85</xdr:col>
      <xdr:colOff>126364</xdr:colOff>
      <xdr:row>59</xdr:row>
      <xdr:rowOff>33172</xdr:rowOff>
    </xdr:to>
    <xdr:cxnSp macro="">
      <xdr:nvCxnSpPr>
        <xdr:cNvPr id="577" name="直線コネクタ 576"/>
        <xdr:cNvCxnSpPr/>
      </xdr:nvCxnSpPr>
      <xdr:spPr>
        <a:xfrm flipV="1">
          <a:off x="16317595" y="8596300"/>
          <a:ext cx="1269" cy="1552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36999</xdr:rowOff>
    </xdr:from>
    <xdr:ext cx="534377" cy="259045"/>
    <xdr:sp macro="" textlink="">
      <xdr:nvSpPr>
        <xdr:cNvPr id="578" name="教育費最小値テキスト"/>
        <xdr:cNvSpPr txBox="1"/>
      </xdr:nvSpPr>
      <xdr:spPr>
        <a:xfrm>
          <a:off x="16370300" y="1015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33172</xdr:rowOff>
    </xdr:from>
    <xdr:to>
      <xdr:col>86</xdr:col>
      <xdr:colOff>25400</xdr:colOff>
      <xdr:row>59</xdr:row>
      <xdr:rowOff>33172</xdr:rowOff>
    </xdr:to>
    <xdr:cxnSp macro="">
      <xdr:nvCxnSpPr>
        <xdr:cNvPr id="579" name="直線コネクタ 578"/>
        <xdr:cNvCxnSpPr/>
      </xdr:nvCxnSpPr>
      <xdr:spPr>
        <a:xfrm>
          <a:off x="16230600" y="10148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141927</xdr:rowOff>
    </xdr:from>
    <xdr:ext cx="534377" cy="259045"/>
    <xdr:sp macro="" textlink="">
      <xdr:nvSpPr>
        <xdr:cNvPr id="580" name="教育費最大値テキスト"/>
        <xdr:cNvSpPr txBox="1"/>
      </xdr:nvSpPr>
      <xdr:spPr>
        <a:xfrm>
          <a:off x="16370300" y="8371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71,042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23800</xdr:rowOff>
    </xdr:from>
    <xdr:to>
      <xdr:col>86</xdr:col>
      <xdr:colOff>25400</xdr:colOff>
      <xdr:row>50</xdr:row>
      <xdr:rowOff>23800</xdr:rowOff>
    </xdr:to>
    <xdr:cxnSp macro="">
      <xdr:nvCxnSpPr>
        <xdr:cNvPr id="581" name="直線コネクタ 580"/>
        <xdr:cNvCxnSpPr/>
      </xdr:nvCxnSpPr>
      <xdr:spPr>
        <a:xfrm>
          <a:off x="16230600" y="859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3569</xdr:rowOff>
    </xdr:from>
    <xdr:to>
      <xdr:col>85</xdr:col>
      <xdr:colOff>127000</xdr:colOff>
      <xdr:row>58</xdr:row>
      <xdr:rowOff>138709</xdr:rowOff>
    </xdr:to>
    <xdr:cxnSp macro="">
      <xdr:nvCxnSpPr>
        <xdr:cNvPr id="582" name="直線コネクタ 581"/>
        <xdr:cNvCxnSpPr/>
      </xdr:nvCxnSpPr>
      <xdr:spPr>
        <a:xfrm flipV="1">
          <a:off x="15481300" y="9776219"/>
          <a:ext cx="838200" cy="306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1478</xdr:rowOff>
    </xdr:from>
    <xdr:ext cx="534377" cy="259045"/>
    <xdr:sp macro="" textlink="">
      <xdr:nvSpPr>
        <xdr:cNvPr id="583" name="教育費平均値テキスト"/>
        <xdr:cNvSpPr txBox="1"/>
      </xdr:nvSpPr>
      <xdr:spPr>
        <a:xfrm>
          <a:off x="16370300" y="9259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150051</xdr:rowOff>
    </xdr:from>
    <xdr:to>
      <xdr:col>85</xdr:col>
      <xdr:colOff>177800</xdr:colOff>
      <xdr:row>55</xdr:row>
      <xdr:rowOff>80201</xdr:rowOff>
    </xdr:to>
    <xdr:sp macro="" textlink="">
      <xdr:nvSpPr>
        <xdr:cNvPr id="584" name="フローチャート: 判断 583"/>
        <xdr:cNvSpPr/>
      </xdr:nvSpPr>
      <xdr:spPr>
        <a:xfrm>
          <a:off x="16268700" y="940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117983</xdr:rowOff>
    </xdr:from>
    <xdr:to>
      <xdr:col>81</xdr:col>
      <xdr:colOff>50800</xdr:colOff>
      <xdr:row>58</xdr:row>
      <xdr:rowOff>138709</xdr:rowOff>
    </xdr:to>
    <xdr:cxnSp macro="">
      <xdr:nvCxnSpPr>
        <xdr:cNvPr id="585" name="直線コネクタ 584"/>
        <xdr:cNvCxnSpPr/>
      </xdr:nvCxnSpPr>
      <xdr:spPr>
        <a:xfrm>
          <a:off x="14592300" y="10062083"/>
          <a:ext cx="889000" cy="20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122162</xdr:rowOff>
    </xdr:from>
    <xdr:to>
      <xdr:col>81</xdr:col>
      <xdr:colOff>101600</xdr:colOff>
      <xdr:row>56</xdr:row>
      <xdr:rowOff>52312</xdr:rowOff>
    </xdr:to>
    <xdr:sp macro="" textlink="">
      <xdr:nvSpPr>
        <xdr:cNvPr id="586" name="フローチャート: 判断 585"/>
        <xdr:cNvSpPr/>
      </xdr:nvSpPr>
      <xdr:spPr>
        <a:xfrm>
          <a:off x="15430500" y="9551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68839</xdr:rowOff>
    </xdr:from>
    <xdr:ext cx="534377" cy="259045"/>
    <xdr:sp macro="" textlink="">
      <xdr:nvSpPr>
        <xdr:cNvPr id="587" name="テキスト ボックス 586"/>
        <xdr:cNvSpPr txBox="1"/>
      </xdr:nvSpPr>
      <xdr:spPr>
        <a:xfrm>
          <a:off x="15214111" y="9327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169456</xdr:rowOff>
    </xdr:from>
    <xdr:to>
      <xdr:col>76</xdr:col>
      <xdr:colOff>114300</xdr:colOff>
      <xdr:row>58</xdr:row>
      <xdr:rowOff>117983</xdr:rowOff>
    </xdr:to>
    <xdr:cxnSp macro="">
      <xdr:nvCxnSpPr>
        <xdr:cNvPr id="588" name="直線コネクタ 587"/>
        <xdr:cNvCxnSpPr/>
      </xdr:nvCxnSpPr>
      <xdr:spPr>
        <a:xfrm>
          <a:off x="13703300" y="9942106"/>
          <a:ext cx="889000" cy="11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112141</xdr:rowOff>
    </xdr:from>
    <xdr:to>
      <xdr:col>76</xdr:col>
      <xdr:colOff>165100</xdr:colOff>
      <xdr:row>57</xdr:row>
      <xdr:rowOff>42291</xdr:rowOff>
    </xdr:to>
    <xdr:sp macro="" textlink="">
      <xdr:nvSpPr>
        <xdr:cNvPr id="589" name="フローチャート: 判断 588"/>
        <xdr:cNvSpPr/>
      </xdr:nvSpPr>
      <xdr:spPr>
        <a:xfrm>
          <a:off x="14541500" y="9713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58818</xdr:rowOff>
    </xdr:from>
    <xdr:ext cx="534377" cy="259045"/>
    <xdr:sp macro="" textlink="">
      <xdr:nvSpPr>
        <xdr:cNvPr id="590" name="テキスト ボックス 589"/>
        <xdr:cNvSpPr txBox="1"/>
      </xdr:nvSpPr>
      <xdr:spPr>
        <a:xfrm>
          <a:off x="14325111" y="9488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169456</xdr:rowOff>
    </xdr:from>
    <xdr:to>
      <xdr:col>71</xdr:col>
      <xdr:colOff>177800</xdr:colOff>
      <xdr:row>58</xdr:row>
      <xdr:rowOff>14808</xdr:rowOff>
    </xdr:to>
    <xdr:cxnSp macro="">
      <xdr:nvCxnSpPr>
        <xdr:cNvPr id="591" name="直線コネクタ 590"/>
        <xdr:cNvCxnSpPr/>
      </xdr:nvCxnSpPr>
      <xdr:spPr>
        <a:xfrm flipV="1">
          <a:off x="12814300" y="9942106"/>
          <a:ext cx="889000" cy="16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108903</xdr:rowOff>
    </xdr:from>
    <xdr:to>
      <xdr:col>72</xdr:col>
      <xdr:colOff>38100</xdr:colOff>
      <xdr:row>57</xdr:row>
      <xdr:rowOff>39053</xdr:rowOff>
    </xdr:to>
    <xdr:sp macro="" textlink="">
      <xdr:nvSpPr>
        <xdr:cNvPr id="592" name="フローチャート: 判断 591"/>
        <xdr:cNvSpPr/>
      </xdr:nvSpPr>
      <xdr:spPr>
        <a:xfrm>
          <a:off x="13652500" y="9710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55580</xdr:rowOff>
    </xdr:from>
    <xdr:ext cx="534377" cy="259045"/>
    <xdr:sp macro="" textlink="">
      <xdr:nvSpPr>
        <xdr:cNvPr id="593" name="テキスト ボックス 592"/>
        <xdr:cNvSpPr txBox="1"/>
      </xdr:nvSpPr>
      <xdr:spPr>
        <a:xfrm>
          <a:off x="13436111" y="9485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7062</xdr:rowOff>
    </xdr:from>
    <xdr:to>
      <xdr:col>67</xdr:col>
      <xdr:colOff>101600</xdr:colOff>
      <xdr:row>57</xdr:row>
      <xdr:rowOff>108662</xdr:rowOff>
    </xdr:to>
    <xdr:sp macro="" textlink="">
      <xdr:nvSpPr>
        <xdr:cNvPr id="594" name="フローチャート: 判断 593"/>
        <xdr:cNvSpPr/>
      </xdr:nvSpPr>
      <xdr:spPr>
        <a:xfrm>
          <a:off x="12763500" y="9779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125189</xdr:rowOff>
    </xdr:from>
    <xdr:ext cx="534377" cy="259045"/>
    <xdr:sp macro="" textlink="">
      <xdr:nvSpPr>
        <xdr:cNvPr id="595" name="テキスト ボックス 594"/>
        <xdr:cNvSpPr txBox="1"/>
      </xdr:nvSpPr>
      <xdr:spPr>
        <a:xfrm>
          <a:off x="12547111" y="9554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124219</xdr:rowOff>
    </xdr:from>
    <xdr:to>
      <xdr:col>85</xdr:col>
      <xdr:colOff>177800</xdr:colOff>
      <xdr:row>57</xdr:row>
      <xdr:rowOff>54369</xdr:rowOff>
    </xdr:to>
    <xdr:sp macro="" textlink="">
      <xdr:nvSpPr>
        <xdr:cNvPr id="601" name="楕円 600"/>
        <xdr:cNvSpPr/>
      </xdr:nvSpPr>
      <xdr:spPr>
        <a:xfrm>
          <a:off x="16268700" y="972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102646</xdr:rowOff>
    </xdr:from>
    <xdr:ext cx="534377" cy="259045"/>
    <xdr:sp macro="" textlink="">
      <xdr:nvSpPr>
        <xdr:cNvPr id="602" name="教育費該当値テキスト"/>
        <xdr:cNvSpPr txBox="1"/>
      </xdr:nvSpPr>
      <xdr:spPr>
        <a:xfrm>
          <a:off x="16370300" y="970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87909</xdr:rowOff>
    </xdr:from>
    <xdr:to>
      <xdr:col>81</xdr:col>
      <xdr:colOff>101600</xdr:colOff>
      <xdr:row>59</xdr:row>
      <xdr:rowOff>18059</xdr:rowOff>
    </xdr:to>
    <xdr:sp macro="" textlink="">
      <xdr:nvSpPr>
        <xdr:cNvPr id="603" name="楕円 602"/>
        <xdr:cNvSpPr/>
      </xdr:nvSpPr>
      <xdr:spPr>
        <a:xfrm>
          <a:off x="15430500" y="10032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9186</xdr:rowOff>
    </xdr:from>
    <xdr:ext cx="534377" cy="259045"/>
    <xdr:sp macro="" textlink="">
      <xdr:nvSpPr>
        <xdr:cNvPr id="604" name="テキスト ボックス 603"/>
        <xdr:cNvSpPr txBox="1"/>
      </xdr:nvSpPr>
      <xdr:spPr>
        <a:xfrm>
          <a:off x="15214111" y="10124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67183</xdr:rowOff>
    </xdr:from>
    <xdr:to>
      <xdr:col>76</xdr:col>
      <xdr:colOff>165100</xdr:colOff>
      <xdr:row>58</xdr:row>
      <xdr:rowOff>168783</xdr:rowOff>
    </xdr:to>
    <xdr:sp macro="" textlink="">
      <xdr:nvSpPr>
        <xdr:cNvPr id="605" name="楕円 604"/>
        <xdr:cNvSpPr/>
      </xdr:nvSpPr>
      <xdr:spPr>
        <a:xfrm>
          <a:off x="14541500" y="10011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159910</xdr:rowOff>
    </xdr:from>
    <xdr:ext cx="534377" cy="259045"/>
    <xdr:sp macro="" textlink="">
      <xdr:nvSpPr>
        <xdr:cNvPr id="606" name="テキスト ボックス 605"/>
        <xdr:cNvSpPr txBox="1"/>
      </xdr:nvSpPr>
      <xdr:spPr>
        <a:xfrm>
          <a:off x="14325111" y="1010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118656</xdr:rowOff>
    </xdr:from>
    <xdr:to>
      <xdr:col>72</xdr:col>
      <xdr:colOff>38100</xdr:colOff>
      <xdr:row>58</xdr:row>
      <xdr:rowOff>48806</xdr:rowOff>
    </xdr:to>
    <xdr:sp macro="" textlink="">
      <xdr:nvSpPr>
        <xdr:cNvPr id="607" name="楕円 606"/>
        <xdr:cNvSpPr/>
      </xdr:nvSpPr>
      <xdr:spPr>
        <a:xfrm>
          <a:off x="13652500" y="9891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39933</xdr:rowOff>
    </xdr:from>
    <xdr:ext cx="534377" cy="259045"/>
    <xdr:sp macro="" textlink="">
      <xdr:nvSpPr>
        <xdr:cNvPr id="608" name="テキスト ボックス 607"/>
        <xdr:cNvSpPr txBox="1"/>
      </xdr:nvSpPr>
      <xdr:spPr>
        <a:xfrm>
          <a:off x="13436111" y="998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135458</xdr:rowOff>
    </xdr:from>
    <xdr:to>
      <xdr:col>67</xdr:col>
      <xdr:colOff>101600</xdr:colOff>
      <xdr:row>58</xdr:row>
      <xdr:rowOff>65608</xdr:rowOff>
    </xdr:to>
    <xdr:sp macro="" textlink="">
      <xdr:nvSpPr>
        <xdr:cNvPr id="609" name="楕円 608"/>
        <xdr:cNvSpPr/>
      </xdr:nvSpPr>
      <xdr:spPr>
        <a:xfrm>
          <a:off x="12763500" y="990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56735</xdr:rowOff>
    </xdr:from>
    <xdr:ext cx="534377" cy="259045"/>
    <xdr:sp macro="" textlink="">
      <xdr:nvSpPr>
        <xdr:cNvPr id="610" name="テキスト ボックス 609"/>
        <xdr:cNvSpPr txBox="1"/>
      </xdr:nvSpPr>
      <xdr:spPr>
        <a:xfrm>
          <a:off x="12547111" y="10000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1" name="直線コネクタ 62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2" name="テキスト ボックス 62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3" name="直線コネクタ 62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4" name="テキスト ボックス 62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5" name="直線コネクタ 62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6" name="テキスト ボックス 62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7" name="直線コネクタ 62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8" name="テキスト ボックス 62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9" name="直線コネクタ 62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0" name="テキスト ボックス 62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2" name="テキスト ボックス 63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9703</xdr:rowOff>
    </xdr:from>
    <xdr:to>
      <xdr:col>85</xdr:col>
      <xdr:colOff>126364</xdr:colOff>
      <xdr:row>79</xdr:row>
      <xdr:rowOff>44450</xdr:rowOff>
    </xdr:to>
    <xdr:cxnSp macro="">
      <xdr:nvCxnSpPr>
        <xdr:cNvPr id="634" name="直線コネクタ 633"/>
        <xdr:cNvCxnSpPr/>
      </xdr:nvCxnSpPr>
      <xdr:spPr>
        <a:xfrm flipV="1">
          <a:off x="16317595" y="12011203"/>
          <a:ext cx="1269" cy="1577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5"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6" name="直線コネクタ 63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127830</xdr:rowOff>
    </xdr:from>
    <xdr:ext cx="534377" cy="259045"/>
    <xdr:sp macro="" textlink="">
      <xdr:nvSpPr>
        <xdr:cNvPr id="637" name="災害復旧費最大値テキスト"/>
        <xdr:cNvSpPr txBox="1"/>
      </xdr:nvSpPr>
      <xdr:spPr>
        <a:xfrm>
          <a:off x="16370300" y="1178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82,824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9703</xdr:rowOff>
    </xdr:from>
    <xdr:to>
      <xdr:col>86</xdr:col>
      <xdr:colOff>25400</xdr:colOff>
      <xdr:row>70</xdr:row>
      <xdr:rowOff>9703</xdr:rowOff>
    </xdr:to>
    <xdr:cxnSp macro="">
      <xdr:nvCxnSpPr>
        <xdr:cNvPr id="638" name="直線コネクタ 637"/>
        <xdr:cNvCxnSpPr/>
      </xdr:nvCxnSpPr>
      <xdr:spPr>
        <a:xfrm>
          <a:off x="16230600" y="12011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43002</xdr:rowOff>
    </xdr:from>
    <xdr:to>
      <xdr:col>85</xdr:col>
      <xdr:colOff>127000</xdr:colOff>
      <xdr:row>79</xdr:row>
      <xdr:rowOff>43898</xdr:rowOff>
    </xdr:to>
    <xdr:cxnSp macro="">
      <xdr:nvCxnSpPr>
        <xdr:cNvPr id="639" name="直線コネクタ 638"/>
        <xdr:cNvCxnSpPr/>
      </xdr:nvCxnSpPr>
      <xdr:spPr>
        <a:xfrm flipV="1">
          <a:off x="15481300" y="13587552"/>
          <a:ext cx="838200" cy="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130866</xdr:rowOff>
    </xdr:from>
    <xdr:ext cx="469744" cy="259045"/>
    <xdr:sp macro="" textlink="">
      <xdr:nvSpPr>
        <xdr:cNvPr id="640" name="災害復旧費平均値テキスト"/>
        <xdr:cNvSpPr txBox="1"/>
      </xdr:nvSpPr>
      <xdr:spPr>
        <a:xfrm>
          <a:off x="16370300" y="13332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107989</xdr:rowOff>
    </xdr:from>
    <xdr:to>
      <xdr:col>85</xdr:col>
      <xdr:colOff>177800</xdr:colOff>
      <xdr:row>79</xdr:row>
      <xdr:rowOff>38139</xdr:rowOff>
    </xdr:to>
    <xdr:sp macro="" textlink="">
      <xdr:nvSpPr>
        <xdr:cNvPr id="641" name="フローチャート: 判断 640"/>
        <xdr:cNvSpPr/>
      </xdr:nvSpPr>
      <xdr:spPr>
        <a:xfrm>
          <a:off x="16268700" y="1348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43898</xdr:rowOff>
    </xdr:from>
    <xdr:to>
      <xdr:col>81</xdr:col>
      <xdr:colOff>50800</xdr:colOff>
      <xdr:row>79</xdr:row>
      <xdr:rowOff>44450</xdr:rowOff>
    </xdr:to>
    <xdr:cxnSp macro="">
      <xdr:nvCxnSpPr>
        <xdr:cNvPr id="642" name="直線コネクタ 641"/>
        <xdr:cNvCxnSpPr/>
      </xdr:nvCxnSpPr>
      <xdr:spPr>
        <a:xfrm flipV="1">
          <a:off x="14592300" y="13588448"/>
          <a:ext cx="889000" cy="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115970</xdr:rowOff>
    </xdr:from>
    <xdr:to>
      <xdr:col>81</xdr:col>
      <xdr:colOff>101600</xdr:colOff>
      <xdr:row>79</xdr:row>
      <xdr:rowOff>46120</xdr:rowOff>
    </xdr:to>
    <xdr:sp macro="" textlink="">
      <xdr:nvSpPr>
        <xdr:cNvPr id="643" name="フローチャート: 判断 642"/>
        <xdr:cNvSpPr/>
      </xdr:nvSpPr>
      <xdr:spPr>
        <a:xfrm>
          <a:off x="15430500" y="1348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62647</xdr:rowOff>
    </xdr:from>
    <xdr:ext cx="469744" cy="259045"/>
    <xdr:sp macro="" textlink="">
      <xdr:nvSpPr>
        <xdr:cNvPr id="644" name="テキスト ボックス 643"/>
        <xdr:cNvSpPr txBox="1"/>
      </xdr:nvSpPr>
      <xdr:spPr>
        <a:xfrm>
          <a:off x="15246428" y="1326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5" name="直線コネクタ 644"/>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151822</xdr:rowOff>
    </xdr:from>
    <xdr:to>
      <xdr:col>76</xdr:col>
      <xdr:colOff>165100</xdr:colOff>
      <xdr:row>79</xdr:row>
      <xdr:rowOff>81972</xdr:rowOff>
    </xdr:to>
    <xdr:sp macro="" textlink="">
      <xdr:nvSpPr>
        <xdr:cNvPr id="646" name="フローチャート: 判断 645"/>
        <xdr:cNvSpPr/>
      </xdr:nvSpPr>
      <xdr:spPr>
        <a:xfrm>
          <a:off x="14541500" y="1352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98499</xdr:rowOff>
    </xdr:from>
    <xdr:ext cx="378565" cy="259045"/>
    <xdr:sp macro="" textlink="">
      <xdr:nvSpPr>
        <xdr:cNvPr id="647" name="テキスト ボックス 646"/>
        <xdr:cNvSpPr txBox="1"/>
      </xdr:nvSpPr>
      <xdr:spPr>
        <a:xfrm>
          <a:off x="14403017" y="13300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44069</xdr:rowOff>
    </xdr:from>
    <xdr:to>
      <xdr:col>71</xdr:col>
      <xdr:colOff>177800</xdr:colOff>
      <xdr:row>79</xdr:row>
      <xdr:rowOff>44450</xdr:rowOff>
    </xdr:to>
    <xdr:cxnSp macro="">
      <xdr:nvCxnSpPr>
        <xdr:cNvPr id="648" name="直線コネクタ 647"/>
        <xdr:cNvCxnSpPr/>
      </xdr:nvCxnSpPr>
      <xdr:spPr>
        <a:xfrm>
          <a:off x="12814300" y="13588619"/>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160071</xdr:rowOff>
    </xdr:from>
    <xdr:to>
      <xdr:col>72</xdr:col>
      <xdr:colOff>38100</xdr:colOff>
      <xdr:row>79</xdr:row>
      <xdr:rowOff>90221</xdr:rowOff>
    </xdr:to>
    <xdr:sp macro="" textlink="">
      <xdr:nvSpPr>
        <xdr:cNvPr id="649" name="フローチャート: 判断 648"/>
        <xdr:cNvSpPr/>
      </xdr:nvSpPr>
      <xdr:spPr>
        <a:xfrm>
          <a:off x="13652500" y="1353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106748</xdr:rowOff>
    </xdr:from>
    <xdr:ext cx="378565" cy="259045"/>
    <xdr:sp macro="" textlink="">
      <xdr:nvSpPr>
        <xdr:cNvPr id="650" name="テキスト ボックス 649"/>
        <xdr:cNvSpPr txBox="1"/>
      </xdr:nvSpPr>
      <xdr:spPr>
        <a:xfrm>
          <a:off x="13514017" y="133083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163100</xdr:rowOff>
    </xdr:from>
    <xdr:to>
      <xdr:col>67</xdr:col>
      <xdr:colOff>101600</xdr:colOff>
      <xdr:row>79</xdr:row>
      <xdr:rowOff>93250</xdr:rowOff>
    </xdr:to>
    <xdr:sp macro="" textlink="">
      <xdr:nvSpPr>
        <xdr:cNvPr id="651" name="フローチャート: 判断 650"/>
        <xdr:cNvSpPr/>
      </xdr:nvSpPr>
      <xdr:spPr>
        <a:xfrm>
          <a:off x="12763500" y="135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109777</xdr:rowOff>
    </xdr:from>
    <xdr:ext cx="378565" cy="259045"/>
    <xdr:sp macro="" textlink="">
      <xdr:nvSpPr>
        <xdr:cNvPr id="652" name="テキスト ボックス 651"/>
        <xdr:cNvSpPr txBox="1"/>
      </xdr:nvSpPr>
      <xdr:spPr>
        <a:xfrm>
          <a:off x="12625017" y="13311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163652</xdr:rowOff>
    </xdr:from>
    <xdr:to>
      <xdr:col>85</xdr:col>
      <xdr:colOff>177800</xdr:colOff>
      <xdr:row>79</xdr:row>
      <xdr:rowOff>93802</xdr:rowOff>
    </xdr:to>
    <xdr:sp macro="" textlink="">
      <xdr:nvSpPr>
        <xdr:cNvPr id="658" name="楕円 657"/>
        <xdr:cNvSpPr/>
      </xdr:nvSpPr>
      <xdr:spPr>
        <a:xfrm>
          <a:off x="16268700" y="1353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86415</xdr:rowOff>
    </xdr:from>
    <xdr:ext cx="313932" cy="259045"/>
    <xdr:sp macro="" textlink="">
      <xdr:nvSpPr>
        <xdr:cNvPr id="659" name="災害復旧費該当値テキスト"/>
        <xdr:cNvSpPr txBox="1"/>
      </xdr:nvSpPr>
      <xdr:spPr>
        <a:xfrm>
          <a:off x="16370300" y="134595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164548</xdr:rowOff>
    </xdr:from>
    <xdr:to>
      <xdr:col>81</xdr:col>
      <xdr:colOff>101600</xdr:colOff>
      <xdr:row>79</xdr:row>
      <xdr:rowOff>94698</xdr:rowOff>
    </xdr:to>
    <xdr:sp macro="" textlink="">
      <xdr:nvSpPr>
        <xdr:cNvPr id="660" name="楕円 659"/>
        <xdr:cNvSpPr/>
      </xdr:nvSpPr>
      <xdr:spPr>
        <a:xfrm>
          <a:off x="15430500" y="13537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85825</xdr:rowOff>
    </xdr:from>
    <xdr:ext cx="313932" cy="259045"/>
    <xdr:sp macro="" textlink="">
      <xdr:nvSpPr>
        <xdr:cNvPr id="661" name="テキスト ボックス 660"/>
        <xdr:cNvSpPr txBox="1"/>
      </xdr:nvSpPr>
      <xdr:spPr>
        <a:xfrm>
          <a:off x="15324333" y="136303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2" name="楕円 661"/>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3" name="テキスト ボックス 662"/>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4" name="楕円 663"/>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5" name="テキスト ボックス 664"/>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164719</xdr:rowOff>
    </xdr:from>
    <xdr:to>
      <xdr:col>67</xdr:col>
      <xdr:colOff>101600</xdr:colOff>
      <xdr:row>79</xdr:row>
      <xdr:rowOff>94869</xdr:rowOff>
    </xdr:to>
    <xdr:sp macro="" textlink="">
      <xdr:nvSpPr>
        <xdr:cNvPr id="666" name="楕円 665"/>
        <xdr:cNvSpPr/>
      </xdr:nvSpPr>
      <xdr:spPr>
        <a:xfrm>
          <a:off x="12763500" y="13537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85996</xdr:rowOff>
    </xdr:from>
    <xdr:ext cx="313932" cy="259045"/>
    <xdr:sp macro="" textlink="">
      <xdr:nvSpPr>
        <xdr:cNvPr id="667" name="テキスト ボックス 666"/>
        <xdr:cNvSpPr txBox="1"/>
      </xdr:nvSpPr>
      <xdr:spPr>
        <a:xfrm>
          <a:off x="12657333" y="136305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8" name="直線コネクタ 67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9" name="テキスト ボックス 67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80" name="直線コネクタ 67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81" name="テキスト ボックス 680"/>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2" name="直線コネクタ 68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3" name="テキスト ボックス 682"/>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4" name="直線コネクタ 68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5" name="テキスト ボックス 684"/>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7" name="テキスト ボックス 686"/>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22885</xdr:rowOff>
    </xdr:from>
    <xdr:to>
      <xdr:col>85</xdr:col>
      <xdr:colOff>126364</xdr:colOff>
      <xdr:row>96</xdr:row>
      <xdr:rowOff>143153</xdr:rowOff>
    </xdr:to>
    <xdr:cxnSp macro="">
      <xdr:nvCxnSpPr>
        <xdr:cNvPr id="689" name="直線コネクタ 688"/>
        <xdr:cNvCxnSpPr/>
      </xdr:nvCxnSpPr>
      <xdr:spPr>
        <a:xfrm flipV="1">
          <a:off x="16317595" y="15453385"/>
          <a:ext cx="1269" cy="1148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146980</xdr:rowOff>
    </xdr:from>
    <xdr:ext cx="534377" cy="259045"/>
    <xdr:sp macro="" textlink="">
      <xdr:nvSpPr>
        <xdr:cNvPr id="690" name="公債費最小値テキスト"/>
        <xdr:cNvSpPr txBox="1"/>
      </xdr:nvSpPr>
      <xdr:spPr>
        <a:xfrm>
          <a:off x="16370300" y="1660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96</xdr:row>
      <xdr:rowOff>143153</xdr:rowOff>
    </xdr:from>
    <xdr:to>
      <xdr:col>86</xdr:col>
      <xdr:colOff>25400</xdr:colOff>
      <xdr:row>96</xdr:row>
      <xdr:rowOff>143153</xdr:rowOff>
    </xdr:to>
    <xdr:cxnSp macro="">
      <xdr:nvCxnSpPr>
        <xdr:cNvPr id="691" name="直線コネクタ 690"/>
        <xdr:cNvCxnSpPr/>
      </xdr:nvCxnSpPr>
      <xdr:spPr>
        <a:xfrm>
          <a:off x="16230600" y="16602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141012</xdr:rowOff>
    </xdr:from>
    <xdr:ext cx="534377" cy="259045"/>
    <xdr:sp macro="" textlink="">
      <xdr:nvSpPr>
        <xdr:cNvPr id="692" name="公債費最大値テキスト"/>
        <xdr:cNvSpPr txBox="1"/>
      </xdr:nvSpPr>
      <xdr:spPr>
        <a:xfrm>
          <a:off x="16370300" y="1522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65,110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22885</xdr:rowOff>
    </xdr:from>
    <xdr:to>
      <xdr:col>86</xdr:col>
      <xdr:colOff>25400</xdr:colOff>
      <xdr:row>90</xdr:row>
      <xdr:rowOff>22885</xdr:rowOff>
    </xdr:to>
    <xdr:cxnSp macro="">
      <xdr:nvCxnSpPr>
        <xdr:cNvPr id="693" name="直線コネクタ 692"/>
        <xdr:cNvCxnSpPr/>
      </xdr:nvCxnSpPr>
      <xdr:spPr>
        <a:xfrm>
          <a:off x="16230600" y="1545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74938</xdr:rowOff>
    </xdr:from>
    <xdr:to>
      <xdr:col>85</xdr:col>
      <xdr:colOff>127000</xdr:colOff>
      <xdr:row>93</xdr:row>
      <xdr:rowOff>125070</xdr:rowOff>
    </xdr:to>
    <xdr:cxnSp macro="">
      <xdr:nvCxnSpPr>
        <xdr:cNvPr id="694" name="直線コネクタ 693"/>
        <xdr:cNvCxnSpPr/>
      </xdr:nvCxnSpPr>
      <xdr:spPr>
        <a:xfrm flipV="1">
          <a:off x="15481300" y="16019788"/>
          <a:ext cx="838200" cy="50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84884</xdr:rowOff>
    </xdr:from>
    <xdr:ext cx="534377" cy="259045"/>
    <xdr:sp macro="" textlink="">
      <xdr:nvSpPr>
        <xdr:cNvPr id="695" name="公債費平均値テキスト"/>
        <xdr:cNvSpPr txBox="1"/>
      </xdr:nvSpPr>
      <xdr:spPr>
        <a:xfrm>
          <a:off x="16370300" y="160297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106457</xdr:rowOff>
    </xdr:from>
    <xdr:to>
      <xdr:col>85</xdr:col>
      <xdr:colOff>177800</xdr:colOff>
      <xdr:row>94</xdr:row>
      <xdr:rowOff>36607</xdr:rowOff>
    </xdr:to>
    <xdr:sp macro="" textlink="">
      <xdr:nvSpPr>
        <xdr:cNvPr id="696" name="フローチャート: 判断 695"/>
        <xdr:cNvSpPr/>
      </xdr:nvSpPr>
      <xdr:spPr>
        <a:xfrm>
          <a:off x="16268700" y="16051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125070</xdr:rowOff>
    </xdr:from>
    <xdr:to>
      <xdr:col>81</xdr:col>
      <xdr:colOff>50800</xdr:colOff>
      <xdr:row>93</xdr:row>
      <xdr:rowOff>155794</xdr:rowOff>
    </xdr:to>
    <xdr:cxnSp macro="">
      <xdr:nvCxnSpPr>
        <xdr:cNvPr id="697" name="直線コネクタ 696"/>
        <xdr:cNvCxnSpPr/>
      </xdr:nvCxnSpPr>
      <xdr:spPr>
        <a:xfrm flipV="1">
          <a:off x="14592300" y="16069920"/>
          <a:ext cx="889000" cy="30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90912</xdr:rowOff>
    </xdr:from>
    <xdr:to>
      <xdr:col>81</xdr:col>
      <xdr:colOff>101600</xdr:colOff>
      <xdr:row>94</xdr:row>
      <xdr:rowOff>21062</xdr:rowOff>
    </xdr:to>
    <xdr:sp macro="" textlink="">
      <xdr:nvSpPr>
        <xdr:cNvPr id="698" name="フローチャート: 判断 697"/>
        <xdr:cNvSpPr/>
      </xdr:nvSpPr>
      <xdr:spPr>
        <a:xfrm>
          <a:off x="15430500" y="16035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12189</xdr:rowOff>
    </xdr:from>
    <xdr:ext cx="534377" cy="259045"/>
    <xdr:sp macro="" textlink="">
      <xdr:nvSpPr>
        <xdr:cNvPr id="699" name="テキスト ボックス 698"/>
        <xdr:cNvSpPr txBox="1"/>
      </xdr:nvSpPr>
      <xdr:spPr>
        <a:xfrm>
          <a:off x="15214111" y="1612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149073</xdr:rowOff>
    </xdr:from>
    <xdr:to>
      <xdr:col>76</xdr:col>
      <xdr:colOff>114300</xdr:colOff>
      <xdr:row>93</xdr:row>
      <xdr:rowOff>155794</xdr:rowOff>
    </xdr:to>
    <xdr:cxnSp macro="">
      <xdr:nvCxnSpPr>
        <xdr:cNvPr id="700" name="直線コネクタ 699"/>
        <xdr:cNvCxnSpPr/>
      </xdr:nvCxnSpPr>
      <xdr:spPr>
        <a:xfrm>
          <a:off x="13703300" y="16093923"/>
          <a:ext cx="889000" cy="6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96582</xdr:rowOff>
    </xdr:from>
    <xdr:to>
      <xdr:col>76</xdr:col>
      <xdr:colOff>165100</xdr:colOff>
      <xdr:row>95</xdr:row>
      <xdr:rowOff>26732</xdr:rowOff>
    </xdr:to>
    <xdr:sp macro="" textlink="">
      <xdr:nvSpPr>
        <xdr:cNvPr id="701" name="フローチャート: 判断 700"/>
        <xdr:cNvSpPr/>
      </xdr:nvSpPr>
      <xdr:spPr>
        <a:xfrm>
          <a:off x="14541500" y="1621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17859</xdr:rowOff>
    </xdr:from>
    <xdr:ext cx="534377" cy="259045"/>
    <xdr:sp macro="" textlink="">
      <xdr:nvSpPr>
        <xdr:cNvPr id="702" name="テキスト ボックス 701"/>
        <xdr:cNvSpPr txBox="1"/>
      </xdr:nvSpPr>
      <xdr:spPr>
        <a:xfrm>
          <a:off x="14325111" y="16305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149073</xdr:rowOff>
    </xdr:from>
    <xdr:to>
      <xdr:col>71</xdr:col>
      <xdr:colOff>177800</xdr:colOff>
      <xdr:row>93</xdr:row>
      <xdr:rowOff>163108</xdr:rowOff>
    </xdr:to>
    <xdr:cxnSp macro="">
      <xdr:nvCxnSpPr>
        <xdr:cNvPr id="703" name="直線コネクタ 702"/>
        <xdr:cNvCxnSpPr/>
      </xdr:nvCxnSpPr>
      <xdr:spPr>
        <a:xfrm flipV="1">
          <a:off x="12814300" y="16093923"/>
          <a:ext cx="889000" cy="14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56896</xdr:rowOff>
    </xdr:from>
    <xdr:to>
      <xdr:col>72</xdr:col>
      <xdr:colOff>38100</xdr:colOff>
      <xdr:row>94</xdr:row>
      <xdr:rowOff>158496</xdr:rowOff>
    </xdr:to>
    <xdr:sp macro="" textlink="">
      <xdr:nvSpPr>
        <xdr:cNvPr id="704" name="フローチャート: 判断 703"/>
        <xdr:cNvSpPr/>
      </xdr:nvSpPr>
      <xdr:spPr>
        <a:xfrm>
          <a:off x="13652500" y="1617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149623</xdr:rowOff>
    </xdr:from>
    <xdr:ext cx="534377" cy="259045"/>
    <xdr:sp macro="" textlink="">
      <xdr:nvSpPr>
        <xdr:cNvPr id="705" name="テキスト ボックス 704"/>
        <xdr:cNvSpPr txBox="1"/>
      </xdr:nvSpPr>
      <xdr:spPr>
        <a:xfrm>
          <a:off x="13436111" y="16265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45946</xdr:rowOff>
    </xdr:from>
    <xdr:to>
      <xdr:col>67</xdr:col>
      <xdr:colOff>101600</xdr:colOff>
      <xdr:row>94</xdr:row>
      <xdr:rowOff>147546</xdr:rowOff>
    </xdr:to>
    <xdr:sp macro="" textlink="">
      <xdr:nvSpPr>
        <xdr:cNvPr id="706" name="フローチャート: 判断 705"/>
        <xdr:cNvSpPr/>
      </xdr:nvSpPr>
      <xdr:spPr>
        <a:xfrm>
          <a:off x="12763500" y="16162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138673</xdr:rowOff>
    </xdr:from>
    <xdr:ext cx="534377" cy="259045"/>
    <xdr:sp macro="" textlink="">
      <xdr:nvSpPr>
        <xdr:cNvPr id="707" name="テキスト ボックス 706"/>
        <xdr:cNvSpPr txBox="1"/>
      </xdr:nvSpPr>
      <xdr:spPr>
        <a:xfrm>
          <a:off x="12547111" y="16254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24138</xdr:rowOff>
    </xdr:from>
    <xdr:to>
      <xdr:col>85</xdr:col>
      <xdr:colOff>177800</xdr:colOff>
      <xdr:row>93</xdr:row>
      <xdr:rowOff>125738</xdr:rowOff>
    </xdr:to>
    <xdr:sp macro="" textlink="">
      <xdr:nvSpPr>
        <xdr:cNvPr id="713" name="楕円 712"/>
        <xdr:cNvSpPr/>
      </xdr:nvSpPr>
      <xdr:spPr>
        <a:xfrm>
          <a:off x="16268700" y="15968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47015</xdr:rowOff>
    </xdr:from>
    <xdr:ext cx="534377" cy="259045"/>
    <xdr:sp macro="" textlink="">
      <xdr:nvSpPr>
        <xdr:cNvPr id="714" name="公債費該当値テキスト"/>
        <xdr:cNvSpPr txBox="1"/>
      </xdr:nvSpPr>
      <xdr:spPr>
        <a:xfrm>
          <a:off x="16370300" y="15820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74270</xdr:rowOff>
    </xdr:from>
    <xdr:to>
      <xdr:col>81</xdr:col>
      <xdr:colOff>101600</xdr:colOff>
      <xdr:row>94</xdr:row>
      <xdr:rowOff>4420</xdr:rowOff>
    </xdr:to>
    <xdr:sp macro="" textlink="">
      <xdr:nvSpPr>
        <xdr:cNvPr id="715" name="楕円 714"/>
        <xdr:cNvSpPr/>
      </xdr:nvSpPr>
      <xdr:spPr>
        <a:xfrm>
          <a:off x="15430500" y="1601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20947</xdr:rowOff>
    </xdr:from>
    <xdr:ext cx="534377" cy="259045"/>
    <xdr:sp macro="" textlink="">
      <xdr:nvSpPr>
        <xdr:cNvPr id="716" name="テキスト ボックス 715"/>
        <xdr:cNvSpPr txBox="1"/>
      </xdr:nvSpPr>
      <xdr:spPr>
        <a:xfrm>
          <a:off x="15214111" y="15794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104994</xdr:rowOff>
    </xdr:from>
    <xdr:to>
      <xdr:col>76</xdr:col>
      <xdr:colOff>165100</xdr:colOff>
      <xdr:row>94</xdr:row>
      <xdr:rowOff>35144</xdr:rowOff>
    </xdr:to>
    <xdr:sp macro="" textlink="">
      <xdr:nvSpPr>
        <xdr:cNvPr id="717" name="楕円 716"/>
        <xdr:cNvSpPr/>
      </xdr:nvSpPr>
      <xdr:spPr>
        <a:xfrm>
          <a:off x="14541500" y="1604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51671</xdr:rowOff>
    </xdr:from>
    <xdr:ext cx="534377" cy="259045"/>
    <xdr:sp macro="" textlink="">
      <xdr:nvSpPr>
        <xdr:cNvPr id="718" name="テキスト ボックス 717"/>
        <xdr:cNvSpPr txBox="1"/>
      </xdr:nvSpPr>
      <xdr:spPr>
        <a:xfrm>
          <a:off x="14325111" y="1582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98273</xdr:rowOff>
    </xdr:from>
    <xdr:to>
      <xdr:col>72</xdr:col>
      <xdr:colOff>38100</xdr:colOff>
      <xdr:row>94</xdr:row>
      <xdr:rowOff>28423</xdr:rowOff>
    </xdr:to>
    <xdr:sp macro="" textlink="">
      <xdr:nvSpPr>
        <xdr:cNvPr id="719" name="楕円 718"/>
        <xdr:cNvSpPr/>
      </xdr:nvSpPr>
      <xdr:spPr>
        <a:xfrm>
          <a:off x="13652500" y="1604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44950</xdr:rowOff>
    </xdr:from>
    <xdr:ext cx="534377" cy="259045"/>
    <xdr:sp macro="" textlink="">
      <xdr:nvSpPr>
        <xdr:cNvPr id="720" name="テキスト ボックス 719"/>
        <xdr:cNvSpPr txBox="1"/>
      </xdr:nvSpPr>
      <xdr:spPr>
        <a:xfrm>
          <a:off x="13436111" y="15818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112308</xdr:rowOff>
    </xdr:from>
    <xdr:to>
      <xdr:col>67</xdr:col>
      <xdr:colOff>101600</xdr:colOff>
      <xdr:row>94</xdr:row>
      <xdr:rowOff>42458</xdr:rowOff>
    </xdr:to>
    <xdr:sp macro="" textlink="">
      <xdr:nvSpPr>
        <xdr:cNvPr id="721" name="楕円 720"/>
        <xdr:cNvSpPr/>
      </xdr:nvSpPr>
      <xdr:spPr>
        <a:xfrm>
          <a:off x="12763500" y="16057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58985</xdr:rowOff>
    </xdr:from>
    <xdr:ext cx="534377" cy="259045"/>
    <xdr:sp macro="" textlink="">
      <xdr:nvSpPr>
        <xdr:cNvPr id="722" name="テキスト ボックス 721"/>
        <xdr:cNvSpPr txBox="1"/>
      </xdr:nvSpPr>
      <xdr:spPr>
        <a:xfrm>
          <a:off x="12547111" y="15832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3" name="直線コネクタ 73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4" name="テキスト ボックス 73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5" name="直線コネクタ 73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6" name="テキスト ボックス 73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7" name="直線コネクタ 73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8" name="テキスト ボックス 73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9" name="直線コネクタ 73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0" name="テキスト ボックス 73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1" name="直線コネクタ 74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2" name="テキスト ボックス 741"/>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4" name="テキスト ボックス 74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79883</xdr:rowOff>
    </xdr:from>
    <xdr:to>
      <xdr:col>116</xdr:col>
      <xdr:colOff>62864</xdr:colOff>
      <xdr:row>39</xdr:row>
      <xdr:rowOff>44450</xdr:rowOff>
    </xdr:to>
    <xdr:cxnSp macro="">
      <xdr:nvCxnSpPr>
        <xdr:cNvPr id="746" name="直線コネクタ 745"/>
        <xdr:cNvCxnSpPr/>
      </xdr:nvCxnSpPr>
      <xdr:spPr>
        <a:xfrm flipV="1">
          <a:off x="22159595" y="5394833"/>
          <a:ext cx="1269" cy="1336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7"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8" name="直線コネクタ 74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26560</xdr:rowOff>
    </xdr:from>
    <xdr:ext cx="469744" cy="259045"/>
    <xdr:sp macro="" textlink="">
      <xdr:nvSpPr>
        <xdr:cNvPr id="749" name="諸支出金最大値テキスト"/>
        <xdr:cNvSpPr txBox="1"/>
      </xdr:nvSpPr>
      <xdr:spPr>
        <a:xfrm>
          <a:off x="22212300" y="517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79883</xdr:rowOff>
    </xdr:from>
    <xdr:to>
      <xdr:col>116</xdr:col>
      <xdr:colOff>152400</xdr:colOff>
      <xdr:row>31</xdr:row>
      <xdr:rowOff>79883</xdr:rowOff>
    </xdr:to>
    <xdr:cxnSp macro="">
      <xdr:nvCxnSpPr>
        <xdr:cNvPr id="750" name="直線コネクタ 749"/>
        <xdr:cNvCxnSpPr/>
      </xdr:nvCxnSpPr>
      <xdr:spPr>
        <a:xfrm>
          <a:off x="22072600" y="539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1" name="直線コネクタ 75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80535</xdr:rowOff>
    </xdr:from>
    <xdr:ext cx="378565" cy="259045"/>
    <xdr:sp macro="" textlink="">
      <xdr:nvSpPr>
        <xdr:cNvPr id="752" name="諸支出金平均値テキスト"/>
        <xdr:cNvSpPr txBox="1"/>
      </xdr:nvSpPr>
      <xdr:spPr>
        <a:xfrm>
          <a:off x="22212300" y="64241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57658</xdr:rowOff>
    </xdr:from>
    <xdr:to>
      <xdr:col>116</xdr:col>
      <xdr:colOff>114300</xdr:colOff>
      <xdr:row>38</xdr:row>
      <xdr:rowOff>159258</xdr:rowOff>
    </xdr:to>
    <xdr:sp macro="" textlink="">
      <xdr:nvSpPr>
        <xdr:cNvPr id="753" name="フローチャート: 判断 752"/>
        <xdr:cNvSpPr/>
      </xdr:nvSpPr>
      <xdr:spPr>
        <a:xfrm>
          <a:off x="22110700" y="657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4" name="直線コネクタ 75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81661</xdr:rowOff>
    </xdr:from>
    <xdr:to>
      <xdr:col>112</xdr:col>
      <xdr:colOff>38100</xdr:colOff>
      <xdr:row>39</xdr:row>
      <xdr:rowOff>11811</xdr:rowOff>
    </xdr:to>
    <xdr:sp macro="" textlink="">
      <xdr:nvSpPr>
        <xdr:cNvPr id="755" name="フローチャート: 判断 754"/>
        <xdr:cNvSpPr/>
      </xdr:nvSpPr>
      <xdr:spPr>
        <a:xfrm>
          <a:off x="21272500" y="6596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28338</xdr:rowOff>
    </xdr:from>
    <xdr:ext cx="378565" cy="259045"/>
    <xdr:sp macro="" textlink="">
      <xdr:nvSpPr>
        <xdr:cNvPr id="756" name="テキスト ボックス 755"/>
        <xdr:cNvSpPr txBox="1"/>
      </xdr:nvSpPr>
      <xdr:spPr>
        <a:xfrm>
          <a:off x="21134017" y="6371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7" name="直線コネクタ 75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143764</xdr:rowOff>
    </xdr:from>
    <xdr:to>
      <xdr:col>107</xdr:col>
      <xdr:colOff>101600</xdr:colOff>
      <xdr:row>39</xdr:row>
      <xdr:rowOff>73914</xdr:rowOff>
    </xdr:to>
    <xdr:sp macro="" textlink="">
      <xdr:nvSpPr>
        <xdr:cNvPr id="758" name="フローチャート: 判断 757"/>
        <xdr:cNvSpPr/>
      </xdr:nvSpPr>
      <xdr:spPr>
        <a:xfrm>
          <a:off x="20383500" y="6658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90441</xdr:rowOff>
    </xdr:from>
    <xdr:ext cx="313932" cy="259045"/>
    <xdr:sp macro="" textlink="">
      <xdr:nvSpPr>
        <xdr:cNvPr id="759" name="テキスト ボックス 758"/>
        <xdr:cNvSpPr txBox="1"/>
      </xdr:nvSpPr>
      <xdr:spPr>
        <a:xfrm>
          <a:off x="20277333" y="64340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0" name="直線コネクタ 75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128524</xdr:rowOff>
    </xdr:from>
    <xdr:to>
      <xdr:col>102</xdr:col>
      <xdr:colOff>165100</xdr:colOff>
      <xdr:row>39</xdr:row>
      <xdr:rowOff>58674</xdr:rowOff>
    </xdr:to>
    <xdr:sp macro="" textlink="">
      <xdr:nvSpPr>
        <xdr:cNvPr id="761" name="フローチャート: 判断 760"/>
        <xdr:cNvSpPr/>
      </xdr:nvSpPr>
      <xdr:spPr>
        <a:xfrm>
          <a:off x="19494500" y="6643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75201</xdr:rowOff>
    </xdr:from>
    <xdr:ext cx="313932" cy="259045"/>
    <xdr:sp macro="" textlink="">
      <xdr:nvSpPr>
        <xdr:cNvPr id="762" name="テキスト ボックス 761"/>
        <xdr:cNvSpPr txBox="1"/>
      </xdr:nvSpPr>
      <xdr:spPr>
        <a:xfrm>
          <a:off x="19388333" y="64188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93091</xdr:rowOff>
    </xdr:from>
    <xdr:to>
      <xdr:col>98</xdr:col>
      <xdr:colOff>38100</xdr:colOff>
      <xdr:row>39</xdr:row>
      <xdr:rowOff>23241</xdr:rowOff>
    </xdr:to>
    <xdr:sp macro="" textlink="">
      <xdr:nvSpPr>
        <xdr:cNvPr id="763" name="フローチャート: 判断 762"/>
        <xdr:cNvSpPr/>
      </xdr:nvSpPr>
      <xdr:spPr>
        <a:xfrm>
          <a:off x="18605500" y="660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39768</xdr:rowOff>
    </xdr:from>
    <xdr:ext cx="378565" cy="259045"/>
    <xdr:sp macro="" textlink="">
      <xdr:nvSpPr>
        <xdr:cNvPr id="764" name="テキスト ボックス 763"/>
        <xdr:cNvSpPr txBox="1"/>
      </xdr:nvSpPr>
      <xdr:spPr>
        <a:xfrm>
          <a:off x="18467017" y="6383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0" name="楕円 76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1"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2" name="楕円 77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3" name="テキスト ボックス 772"/>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4" name="楕円 77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5" name="テキスト ボックス 774"/>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6" name="楕円 77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7" name="テキスト ボックス 776"/>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8" name="楕円 77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9" name="テキスト ボックス 778"/>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総務費については、特別定額給付金の増などにより、前年度と比較すると</a:t>
          </a:r>
          <a:r>
            <a:rPr kumimoji="1" lang="en-US" altLang="ja-JP" sz="1300">
              <a:latin typeface="ＭＳ Ｐゴシック" panose="020B0600070205080204" pitchFamily="50" charset="-128"/>
              <a:ea typeface="ＭＳ Ｐゴシック" panose="020B0600070205080204" pitchFamily="50" charset="-128"/>
            </a:rPr>
            <a:t>101,450</a:t>
          </a:r>
          <a:r>
            <a:rPr kumimoji="1" lang="ja-JP" altLang="en-US" sz="1300">
              <a:latin typeface="ＭＳ Ｐゴシック" panose="020B0600070205080204" pitchFamily="50" charset="-128"/>
              <a:ea typeface="ＭＳ Ｐゴシック" panose="020B0600070205080204" pitchFamily="50" charset="-128"/>
            </a:rPr>
            <a:t>円増加し、</a:t>
          </a:r>
          <a:r>
            <a:rPr kumimoji="1" lang="en-US" altLang="ja-JP" sz="1300">
              <a:latin typeface="ＭＳ Ｐゴシック" panose="020B0600070205080204" pitchFamily="50" charset="-128"/>
              <a:ea typeface="ＭＳ Ｐゴシック" panose="020B0600070205080204" pitchFamily="50" charset="-128"/>
            </a:rPr>
            <a:t>145,923</a:t>
          </a:r>
          <a:r>
            <a:rPr kumimoji="1" lang="ja-JP" altLang="en-US" sz="1300">
              <a:latin typeface="ＭＳ Ｐゴシック" panose="020B0600070205080204" pitchFamily="50" charset="-128"/>
              <a:ea typeface="ＭＳ Ｐゴシック" panose="020B0600070205080204" pitchFamily="50" charset="-128"/>
            </a:rPr>
            <a:t>円となった。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民生費については、教育・保育施設等運営給付費、介護保険事業特別会計繰出金、自立支援サービス事業費の増などにより、前年度と比較すると</a:t>
          </a:r>
          <a:r>
            <a:rPr kumimoji="1" lang="en-US" altLang="ja-JP" sz="1300">
              <a:latin typeface="ＭＳ Ｐゴシック" panose="020B0600070205080204" pitchFamily="50" charset="-128"/>
              <a:ea typeface="ＭＳ Ｐゴシック" panose="020B0600070205080204" pitchFamily="50" charset="-128"/>
            </a:rPr>
            <a:t>9,019</a:t>
          </a:r>
          <a:r>
            <a:rPr kumimoji="1" lang="ja-JP" altLang="en-US" sz="1300">
              <a:latin typeface="ＭＳ Ｐゴシック" panose="020B0600070205080204" pitchFamily="50" charset="-128"/>
              <a:ea typeface="ＭＳ Ｐゴシック" panose="020B0600070205080204" pitchFamily="50" charset="-128"/>
            </a:rPr>
            <a:t>円増加し、</a:t>
          </a:r>
          <a:r>
            <a:rPr kumimoji="1" lang="en-US" altLang="ja-JP" sz="1300">
              <a:latin typeface="ＭＳ Ｐゴシック" panose="020B0600070205080204" pitchFamily="50" charset="-128"/>
              <a:ea typeface="ＭＳ Ｐゴシック" panose="020B0600070205080204" pitchFamily="50" charset="-128"/>
            </a:rPr>
            <a:t>182,451</a:t>
          </a:r>
          <a:r>
            <a:rPr kumimoji="1" lang="ja-JP" altLang="en-US" sz="1300">
              <a:latin typeface="ＭＳ Ｐゴシック" panose="020B0600070205080204" pitchFamily="50" charset="-128"/>
              <a:ea typeface="ＭＳ Ｐゴシック" panose="020B0600070205080204" pitchFamily="50" charset="-128"/>
            </a:rPr>
            <a:t>円となった。</a:t>
          </a:r>
        </a:p>
        <a:p>
          <a:r>
            <a:rPr kumimoji="1" lang="ja-JP" altLang="en-US" sz="1300">
              <a:latin typeface="ＭＳ Ｐゴシック" panose="020B0600070205080204" pitchFamily="50" charset="-128"/>
              <a:ea typeface="ＭＳ Ｐゴシック" panose="020B0600070205080204" pitchFamily="50" charset="-128"/>
            </a:rPr>
            <a:t>衛生費については、感染症対策事業費等で増となったものの、環境センター附属焼却工場事業費の減などにより、前年度と比較すると</a:t>
          </a:r>
          <a:r>
            <a:rPr kumimoji="1" lang="en-US" altLang="ja-JP" sz="1300">
              <a:latin typeface="ＭＳ Ｐゴシック" panose="020B0600070205080204" pitchFamily="50" charset="-128"/>
              <a:ea typeface="ＭＳ Ｐゴシック" panose="020B0600070205080204" pitchFamily="50" charset="-128"/>
            </a:rPr>
            <a:t>1,739</a:t>
          </a:r>
          <a:r>
            <a:rPr kumimoji="1" lang="ja-JP" altLang="en-US" sz="1300">
              <a:latin typeface="ＭＳ Ｐゴシック" panose="020B0600070205080204" pitchFamily="50" charset="-128"/>
              <a:ea typeface="ＭＳ Ｐゴシック" panose="020B0600070205080204" pitchFamily="50" charset="-128"/>
            </a:rPr>
            <a:t>円減少し、</a:t>
          </a:r>
          <a:r>
            <a:rPr kumimoji="1" lang="en-US" altLang="ja-JP" sz="1300">
              <a:latin typeface="ＭＳ Ｐゴシック" panose="020B0600070205080204" pitchFamily="50" charset="-128"/>
              <a:ea typeface="ＭＳ Ｐゴシック" panose="020B0600070205080204" pitchFamily="50" charset="-128"/>
            </a:rPr>
            <a:t>34,434</a:t>
          </a:r>
          <a:r>
            <a:rPr kumimoji="1" lang="ja-JP" altLang="en-US" sz="1300">
              <a:latin typeface="ＭＳ Ｐゴシック" panose="020B0600070205080204" pitchFamily="50" charset="-128"/>
              <a:ea typeface="ＭＳ Ｐゴシック" panose="020B0600070205080204" pitchFamily="50" charset="-128"/>
            </a:rPr>
            <a:t>円となった。</a:t>
          </a:r>
        </a:p>
        <a:p>
          <a:r>
            <a:rPr kumimoji="1" lang="ja-JP" altLang="en-US" sz="1300">
              <a:latin typeface="ＭＳ Ｐゴシック" panose="020B0600070205080204" pitchFamily="50" charset="-128"/>
              <a:ea typeface="ＭＳ Ｐゴシック" panose="020B0600070205080204" pitchFamily="50" charset="-128"/>
            </a:rPr>
            <a:t>商工費については、商工業推進事業費等の増などにより、前年度と比較すると</a:t>
          </a:r>
          <a:r>
            <a:rPr kumimoji="1" lang="en-US" altLang="ja-JP" sz="1300">
              <a:latin typeface="ＭＳ Ｐゴシック" panose="020B0600070205080204" pitchFamily="50" charset="-128"/>
              <a:ea typeface="ＭＳ Ｐゴシック" panose="020B0600070205080204" pitchFamily="50" charset="-128"/>
            </a:rPr>
            <a:t>4,522</a:t>
          </a:r>
          <a:r>
            <a:rPr kumimoji="1" lang="ja-JP" altLang="en-US" sz="1300">
              <a:latin typeface="ＭＳ Ｐゴシック" panose="020B0600070205080204" pitchFamily="50" charset="-128"/>
              <a:ea typeface="ＭＳ Ｐゴシック" panose="020B0600070205080204" pitchFamily="50" charset="-128"/>
            </a:rPr>
            <a:t>円増加し、</a:t>
          </a:r>
          <a:r>
            <a:rPr kumimoji="1" lang="en-US" altLang="ja-JP" sz="1300">
              <a:latin typeface="ＭＳ Ｐゴシック" panose="020B0600070205080204" pitchFamily="50" charset="-128"/>
              <a:ea typeface="ＭＳ Ｐゴシック" panose="020B0600070205080204" pitchFamily="50" charset="-128"/>
            </a:rPr>
            <a:t>7,797</a:t>
          </a:r>
          <a:r>
            <a:rPr kumimoji="1" lang="ja-JP" altLang="en-US" sz="1300">
              <a:latin typeface="ＭＳ Ｐゴシック" panose="020B0600070205080204" pitchFamily="50" charset="-128"/>
              <a:ea typeface="ＭＳ Ｐゴシック" panose="020B0600070205080204" pitchFamily="50" charset="-128"/>
            </a:rPr>
            <a:t>円となった。</a:t>
          </a:r>
        </a:p>
        <a:p>
          <a:r>
            <a:rPr kumimoji="1" lang="ja-JP" altLang="en-US" sz="1300">
              <a:latin typeface="ＭＳ Ｐゴシック" panose="020B0600070205080204" pitchFamily="50" charset="-128"/>
              <a:ea typeface="ＭＳ Ｐゴシック" panose="020B0600070205080204" pitchFamily="50" charset="-128"/>
            </a:rPr>
            <a:t>土木費については、公営住宅整備事業費の減などにより、前年度と比較すると</a:t>
          </a:r>
          <a:r>
            <a:rPr kumimoji="1" lang="en-US" altLang="ja-JP" sz="1300">
              <a:latin typeface="ＭＳ Ｐゴシック" panose="020B0600070205080204" pitchFamily="50" charset="-128"/>
              <a:ea typeface="ＭＳ Ｐゴシック" panose="020B0600070205080204" pitchFamily="50" charset="-128"/>
            </a:rPr>
            <a:t>12,051</a:t>
          </a:r>
          <a:r>
            <a:rPr kumimoji="1" lang="ja-JP" altLang="en-US" sz="1300">
              <a:latin typeface="ＭＳ Ｐゴシック" panose="020B0600070205080204" pitchFamily="50" charset="-128"/>
              <a:ea typeface="ＭＳ Ｐゴシック" panose="020B0600070205080204" pitchFamily="50" charset="-128"/>
            </a:rPr>
            <a:t>円減少し、</a:t>
          </a:r>
          <a:r>
            <a:rPr kumimoji="1" lang="en-US" altLang="ja-JP" sz="1300">
              <a:latin typeface="ＭＳ Ｐゴシック" panose="020B0600070205080204" pitchFamily="50" charset="-128"/>
              <a:ea typeface="ＭＳ Ｐゴシック" panose="020B0600070205080204" pitchFamily="50" charset="-128"/>
            </a:rPr>
            <a:t>42,326</a:t>
          </a:r>
          <a:r>
            <a:rPr kumimoji="1" lang="ja-JP" altLang="en-US" sz="1300">
              <a:latin typeface="ＭＳ Ｐゴシック" panose="020B0600070205080204" pitchFamily="50" charset="-128"/>
              <a:ea typeface="ＭＳ Ｐゴシック" panose="020B0600070205080204" pitchFamily="50" charset="-128"/>
            </a:rPr>
            <a:t>円となった。</a:t>
          </a:r>
        </a:p>
        <a:p>
          <a:r>
            <a:rPr kumimoji="1" lang="ja-JP" altLang="en-US" sz="1300">
              <a:latin typeface="ＭＳ Ｐゴシック" panose="020B0600070205080204" pitchFamily="50" charset="-128"/>
              <a:ea typeface="ＭＳ Ｐゴシック" panose="020B0600070205080204" pitchFamily="50" charset="-128"/>
            </a:rPr>
            <a:t>教育費については、教材・情報環境整備事業（小・中学校）の増などにより、前年度と比較すると</a:t>
          </a:r>
          <a:r>
            <a:rPr kumimoji="1" lang="en-US" altLang="ja-JP" sz="1300">
              <a:latin typeface="ＭＳ Ｐゴシック" panose="020B0600070205080204" pitchFamily="50" charset="-128"/>
              <a:ea typeface="ＭＳ Ｐゴシック" panose="020B0600070205080204" pitchFamily="50" charset="-128"/>
            </a:rPr>
            <a:t>8,047</a:t>
          </a:r>
          <a:r>
            <a:rPr kumimoji="1" lang="ja-JP" altLang="en-US" sz="1300">
              <a:latin typeface="ＭＳ Ｐゴシック" panose="020B0600070205080204" pitchFamily="50" charset="-128"/>
              <a:ea typeface="ＭＳ Ｐゴシック" panose="020B0600070205080204" pitchFamily="50" charset="-128"/>
            </a:rPr>
            <a:t>円増加し、</a:t>
          </a:r>
          <a:r>
            <a:rPr kumimoji="1" lang="en-US" altLang="ja-JP" sz="1300">
              <a:latin typeface="ＭＳ Ｐゴシック" panose="020B0600070205080204" pitchFamily="50" charset="-128"/>
              <a:ea typeface="ＭＳ Ｐゴシック" panose="020B0600070205080204" pitchFamily="50" charset="-128"/>
            </a:rPr>
            <a:t>40,073</a:t>
          </a:r>
          <a:r>
            <a:rPr kumimoji="1" lang="ja-JP" altLang="en-US" sz="1300">
              <a:latin typeface="ＭＳ Ｐゴシック" panose="020B0600070205080204" pitchFamily="50" charset="-128"/>
              <a:ea typeface="ＭＳ Ｐゴシック" panose="020B0600070205080204" pitchFamily="50" charset="-128"/>
            </a:rPr>
            <a:t>円となった。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山梨県甲府市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財政調整基金については、令和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年度は取崩しを行わず、決算剰余金等を</a:t>
          </a:r>
          <a:r>
            <a:rPr kumimoji="1" lang="en-US" altLang="ja-JP" sz="1400">
              <a:latin typeface="ＭＳ ゴシック" pitchFamily="49" charset="-128"/>
              <a:ea typeface="ＭＳ ゴシック" pitchFamily="49" charset="-128"/>
            </a:rPr>
            <a:t>320,583</a:t>
          </a:r>
          <a:r>
            <a:rPr kumimoji="1" lang="ja-JP" altLang="en-US" sz="1400">
              <a:latin typeface="ＭＳ ゴシック" pitchFamily="49" charset="-128"/>
              <a:ea typeface="ＭＳ ゴシック" pitchFamily="49" charset="-128"/>
            </a:rPr>
            <a:t>千円積み立てたことから、標準財政規模比は</a:t>
          </a:r>
          <a:r>
            <a:rPr kumimoji="1" lang="en-US" altLang="ja-JP" sz="1400">
              <a:latin typeface="ＭＳ ゴシック" pitchFamily="49" charset="-128"/>
              <a:ea typeface="ＭＳ ゴシック" pitchFamily="49" charset="-128"/>
            </a:rPr>
            <a:t>0.54</a:t>
          </a:r>
          <a:r>
            <a:rPr kumimoji="1" lang="ja-JP" altLang="en-US" sz="1400">
              <a:latin typeface="ＭＳ ゴシック" pitchFamily="49" charset="-128"/>
              <a:ea typeface="ＭＳ ゴシック" pitchFamily="49" charset="-128"/>
            </a:rPr>
            <a:t>ポイント上昇し、</a:t>
          </a:r>
          <a:r>
            <a:rPr kumimoji="1" lang="en-US" altLang="ja-JP" sz="1400">
              <a:latin typeface="ＭＳ ゴシック" pitchFamily="49" charset="-128"/>
              <a:ea typeface="ＭＳ ゴシック" pitchFamily="49" charset="-128"/>
            </a:rPr>
            <a:t>6.37</a:t>
          </a:r>
          <a:r>
            <a:rPr kumimoji="1" lang="ja-JP" altLang="en-US" sz="1400">
              <a:latin typeface="ＭＳ ゴシック" pitchFamily="49" charset="-128"/>
              <a:ea typeface="ＭＳ ゴシック" pitchFamily="49" charset="-128"/>
            </a:rPr>
            <a:t>％となった。</a:t>
          </a:r>
        </a:p>
        <a:p>
          <a:r>
            <a:rPr kumimoji="1" lang="ja-JP" altLang="en-US" sz="1400">
              <a:latin typeface="ＭＳ ゴシック" pitchFamily="49" charset="-128"/>
              <a:ea typeface="ＭＳ ゴシック" pitchFamily="49" charset="-128"/>
            </a:rPr>
            <a:t>　実質収支は普通会計で</a:t>
          </a:r>
          <a:r>
            <a:rPr kumimoji="1" lang="en-US" altLang="ja-JP" sz="1400">
              <a:latin typeface="ＭＳ ゴシック" pitchFamily="49" charset="-128"/>
              <a:ea typeface="ＭＳ ゴシック" pitchFamily="49" charset="-128"/>
            </a:rPr>
            <a:t>1,496,852</a:t>
          </a:r>
          <a:r>
            <a:rPr kumimoji="1" lang="ja-JP" altLang="en-US" sz="1400">
              <a:latin typeface="ＭＳ ゴシック" pitchFamily="49" charset="-128"/>
              <a:ea typeface="ＭＳ ゴシック" pitchFamily="49" charset="-128"/>
            </a:rPr>
            <a:t>千円となり、実質収支比率は、</a:t>
          </a:r>
          <a:r>
            <a:rPr kumimoji="1" lang="en-US" altLang="ja-JP" sz="1400">
              <a:latin typeface="ＭＳ ゴシック" pitchFamily="49" charset="-128"/>
              <a:ea typeface="ＭＳ ゴシック" pitchFamily="49" charset="-128"/>
            </a:rPr>
            <a:t>2.06</a:t>
          </a:r>
          <a:r>
            <a:rPr kumimoji="1" lang="ja-JP" altLang="en-US" sz="1400">
              <a:latin typeface="ＭＳ ゴシック" pitchFamily="49" charset="-128"/>
              <a:ea typeface="ＭＳ ゴシック" pitchFamily="49" charset="-128"/>
            </a:rPr>
            <a:t>ポイント上昇し、</a:t>
          </a:r>
          <a:r>
            <a:rPr kumimoji="1" lang="en-US" altLang="ja-JP" sz="1400">
              <a:latin typeface="ＭＳ ゴシック" pitchFamily="49" charset="-128"/>
              <a:ea typeface="ＭＳ ゴシック" pitchFamily="49" charset="-128"/>
            </a:rPr>
            <a:t>3.39</a:t>
          </a:r>
          <a:r>
            <a:rPr kumimoji="1" lang="ja-JP" altLang="en-US" sz="1400">
              <a:latin typeface="ＭＳ ゴシック" pitchFamily="49" charset="-128"/>
              <a:ea typeface="ＭＳ ゴシック" pitchFamily="49" charset="-128"/>
            </a:rPr>
            <a:t>％となった。</a:t>
          </a:r>
        </a:p>
        <a:p>
          <a:r>
            <a:rPr kumimoji="1" lang="ja-JP" altLang="en-US" sz="1400">
              <a:latin typeface="ＭＳ ゴシック" pitchFamily="49" charset="-128"/>
              <a:ea typeface="ＭＳ ゴシック" pitchFamily="49" charset="-128"/>
            </a:rPr>
            <a:t>　実質単年度収支については、前年度から</a:t>
          </a:r>
          <a:r>
            <a:rPr kumimoji="1" lang="en-US" altLang="ja-JP" sz="1400">
              <a:latin typeface="ＭＳ ゴシック" pitchFamily="49" charset="-128"/>
              <a:ea typeface="ＭＳ ゴシック" pitchFamily="49" charset="-128"/>
            </a:rPr>
            <a:t>3.13</a:t>
          </a:r>
          <a:r>
            <a:rPr kumimoji="1" lang="ja-JP" altLang="en-US" sz="1400">
              <a:latin typeface="ＭＳ ゴシック" pitchFamily="49" charset="-128"/>
              <a:ea typeface="ＭＳ ゴシック" pitchFamily="49" charset="-128"/>
            </a:rPr>
            <a:t>ポイント上昇し、</a:t>
          </a:r>
          <a:r>
            <a:rPr kumimoji="1" lang="en-US" altLang="ja-JP" sz="1400">
              <a:latin typeface="ＭＳ ゴシック" pitchFamily="49" charset="-128"/>
              <a:ea typeface="ＭＳ ゴシック" pitchFamily="49" charset="-128"/>
            </a:rPr>
            <a:t>2.15</a:t>
          </a:r>
          <a:r>
            <a:rPr kumimoji="1" lang="ja-JP" altLang="en-US" sz="1400">
              <a:latin typeface="ＭＳ ゴシック" pitchFamily="49" charset="-128"/>
              <a:ea typeface="ＭＳ ゴシック" pitchFamily="49" charset="-128"/>
            </a:rPr>
            <a:t>％となった。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山梨県甲府市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病院事業会計については、前年度と比較して補助金の増などにより収支は改善したものの、依然として赤字状態が続いている。</a:t>
          </a:r>
        </a:p>
        <a:p>
          <a:r>
            <a:rPr kumimoji="1" lang="ja-JP" altLang="en-US" sz="1400">
              <a:latin typeface="ＭＳ ゴシック" pitchFamily="49" charset="-128"/>
              <a:ea typeface="ＭＳ ゴシック" pitchFamily="49" charset="-128"/>
            </a:rPr>
            <a:t>　今後においては、コロナ禍にあっても、自治体病院として地域住民に良質な医療を安定的かつ継続的に提供するためにも、「新市立甲府病院改革プラン」に基づき、持続性のある経営基盤の確立に向けて収益確保と経費削減に取り組んで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90" zoomScaleNormal="90" workbookViewId="0">
      <selection activeCell="BW37" sqref="BW37:BX37"/>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2" t="s">
        <v>78</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75" thickBot="1" x14ac:dyDescent="0.2">
      <c r="A2" s="186"/>
      <c r="B2" s="189" t="s">
        <v>79</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3" t="s">
        <v>80</v>
      </c>
      <c r="C3" s="614"/>
      <c r="D3" s="614"/>
      <c r="E3" s="615"/>
      <c r="F3" s="615"/>
      <c r="G3" s="615"/>
      <c r="H3" s="615"/>
      <c r="I3" s="615"/>
      <c r="J3" s="615"/>
      <c r="K3" s="615"/>
      <c r="L3" s="615" t="s">
        <v>81</v>
      </c>
      <c r="M3" s="615"/>
      <c r="N3" s="615"/>
      <c r="O3" s="615"/>
      <c r="P3" s="615"/>
      <c r="Q3" s="615"/>
      <c r="R3" s="618"/>
      <c r="S3" s="618"/>
      <c r="T3" s="618"/>
      <c r="U3" s="618"/>
      <c r="V3" s="619"/>
      <c r="W3" s="509" t="s">
        <v>82</v>
      </c>
      <c r="X3" s="510"/>
      <c r="Y3" s="510"/>
      <c r="Z3" s="510"/>
      <c r="AA3" s="510"/>
      <c r="AB3" s="614"/>
      <c r="AC3" s="618" t="s">
        <v>83</v>
      </c>
      <c r="AD3" s="510"/>
      <c r="AE3" s="510"/>
      <c r="AF3" s="510"/>
      <c r="AG3" s="510"/>
      <c r="AH3" s="510"/>
      <c r="AI3" s="510"/>
      <c r="AJ3" s="510"/>
      <c r="AK3" s="510"/>
      <c r="AL3" s="580"/>
      <c r="AM3" s="509" t="s">
        <v>84</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85</v>
      </c>
      <c r="BO3" s="510"/>
      <c r="BP3" s="510"/>
      <c r="BQ3" s="510"/>
      <c r="BR3" s="510"/>
      <c r="BS3" s="510"/>
      <c r="BT3" s="510"/>
      <c r="BU3" s="580"/>
      <c r="BV3" s="509" t="s">
        <v>86</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87</v>
      </c>
      <c r="CU3" s="510"/>
      <c r="CV3" s="510"/>
      <c r="CW3" s="510"/>
      <c r="CX3" s="510"/>
      <c r="CY3" s="510"/>
      <c r="CZ3" s="510"/>
      <c r="DA3" s="580"/>
      <c r="DB3" s="509" t="s">
        <v>88</v>
      </c>
      <c r="DC3" s="510"/>
      <c r="DD3" s="510"/>
      <c r="DE3" s="510"/>
      <c r="DF3" s="510"/>
      <c r="DG3" s="510"/>
      <c r="DH3" s="510"/>
      <c r="DI3" s="580"/>
      <c r="DJ3" s="186"/>
      <c r="DK3" s="186"/>
      <c r="DL3" s="186"/>
      <c r="DM3" s="186"/>
      <c r="DN3" s="186"/>
      <c r="DO3" s="186"/>
    </row>
    <row r="4" spans="1:119" ht="18.75" customHeight="1" x14ac:dyDescent="0.15">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89</v>
      </c>
      <c r="AZ4" s="423"/>
      <c r="BA4" s="423"/>
      <c r="BB4" s="423"/>
      <c r="BC4" s="423"/>
      <c r="BD4" s="423"/>
      <c r="BE4" s="423"/>
      <c r="BF4" s="423"/>
      <c r="BG4" s="423"/>
      <c r="BH4" s="423"/>
      <c r="BI4" s="423"/>
      <c r="BJ4" s="423"/>
      <c r="BK4" s="423"/>
      <c r="BL4" s="423"/>
      <c r="BM4" s="424"/>
      <c r="BN4" s="425">
        <v>97766417</v>
      </c>
      <c r="BO4" s="426"/>
      <c r="BP4" s="426"/>
      <c r="BQ4" s="426"/>
      <c r="BR4" s="426"/>
      <c r="BS4" s="426"/>
      <c r="BT4" s="426"/>
      <c r="BU4" s="427"/>
      <c r="BV4" s="425">
        <v>76278411</v>
      </c>
      <c r="BW4" s="426"/>
      <c r="BX4" s="426"/>
      <c r="BY4" s="426"/>
      <c r="BZ4" s="426"/>
      <c r="CA4" s="426"/>
      <c r="CB4" s="426"/>
      <c r="CC4" s="427"/>
      <c r="CD4" s="606" t="s">
        <v>90</v>
      </c>
      <c r="CE4" s="607"/>
      <c r="CF4" s="607"/>
      <c r="CG4" s="607"/>
      <c r="CH4" s="607"/>
      <c r="CI4" s="607"/>
      <c r="CJ4" s="607"/>
      <c r="CK4" s="607"/>
      <c r="CL4" s="607"/>
      <c r="CM4" s="607"/>
      <c r="CN4" s="607"/>
      <c r="CO4" s="607"/>
      <c r="CP4" s="607"/>
      <c r="CQ4" s="607"/>
      <c r="CR4" s="607"/>
      <c r="CS4" s="608"/>
      <c r="CT4" s="609">
        <v>3.4</v>
      </c>
      <c r="CU4" s="610"/>
      <c r="CV4" s="610"/>
      <c r="CW4" s="610"/>
      <c r="CX4" s="610"/>
      <c r="CY4" s="610"/>
      <c r="CZ4" s="610"/>
      <c r="DA4" s="611"/>
      <c r="DB4" s="609">
        <v>1.3</v>
      </c>
      <c r="DC4" s="610"/>
      <c r="DD4" s="610"/>
      <c r="DE4" s="610"/>
      <c r="DF4" s="610"/>
      <c r="DG4" s="610"/>
      <c r="DH4" s="610"/>
      <c r="DI4" s="611"/>
      <c r="DJ4" s="186"/>
      <c r="DK4" s="186"/>
      <c r="DL4" s="186"/>
      <c r="DM4" s="186"/>
      <c r="DN4" s="186"/>
      <c r="DO4" s="186"/>
    </row>
    <row r="5" spans="1:119" ht="18.75" customHeight="1" x14ac:dyDescent="0.15">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91</v>
      </c>
      <c r="AN5" s="404"/>
      <c r="AO5" s="404"/>
      <c r="AP5" s="404"/>
      <c r="AQ5" s="404"/>
      <c r="AR5" s="404"/>
      <c r="AS5" s="404"/>
      <c r="AT5" s="405"/>
      <c r="AU5" s="487" t="s">
        <v>92</v>
      </c>
      <c r="AV5" s="488"/>
      <c r="AW5" s="488"/>
      <c r="AX5" s="488"/>
      <c r="AY5" s="410" t="s">
        <v>93</v>
      </c>
      <c r="AZ5" s="411"/>
      <c r="BA5" s="411"/>
      <c r="BB5" s="411"/>
      <c r="BC5" s="411"/>
      <c r="BD5" s="411"/>
      <c r="BE5" s="411"/>
      <c r="BF5" s="411"/>
      <c r="BG5" s="411"/>
      <c r="BH5" s="411"/>
      <c r="BI5" s="411"/>
      <c r="BJ5" s="411"/>
      <c r="BK5" s="411"/>
      <c r="BL5" s="411"/>
      <c r="BM5" s="412"/>
      <c r="BN5" s="430">
        <v>96183075</v>
      </c>
      <c r="BO5" s="431"/>
      <c r="BP5" s="431"/>
      <c r="BQ5" s="431"/>
      <c r="BR5" s="431"/>
      <c r="BS5" s="431"/>
      <c r="BT5" s="431"/>
      <c r="BU5" s="432"/>
      <c r="BV5" s="430">
        <v>75561355</v>
      </c>
      <c r="BW5" s="431"/>
      <c r="BX5" s="431"/>
      <c r="BY5" s="431"/>
      <c r="BZ5" s="431"/>
      <c r="CA5" s="431"/>
      <c r="CB5" s="431"/>
      <c r="CC5" s="432"/>
      <c r="CD5" s="439" t="s">
        <v>94</v>
      </c>
      <c r="CE5" s="440"/>
      <c r="CF5" s="440"/>
      <c r="CG5" s="440"/>
      <c r="CH5" s="440"/>
      <c r="CI5" s="440"/>
      <c r="CJ5" s="440"/>
      <c r="CK5" s="440"/>
      <c r="CL5" s="440"/>
      <c r="CM5" s="440"/>
      <c r="CN5" s="440"/>
      <c r="CO5" s="440"/>
      <c r="CP5" s="440"/>
      <c r="CQ5" s="440"/>
      <c r="CR5" s="440"/>
      <c r="CS5" s="441"/>
      <c r="CT5" s="400">
        <v>95.8</v>
      </c>
      <c r="CU5" s="401"/>
      <c r="CV5" s="401"/>
      <c r="CW5" s="401"/>
      <c r="CX5" s="401"/>
      <c r="CY5" s="401"/>
      <c r="CZ5" s="401"/>
      <c r="DA5" s="402"/>
      <c r="DB5" s="400">
        <v>97.7</v>
      </c>
      <c r="DC5" s="401"/>
      <c r="DD5" s="401"/>
      <c r="DE5" s="401"/>
      <c r="DF5" s="401"/>
      <c r="DG5" s="401"/>
      <c r="DH5" s="401"/>
      <c r="DI5" s="402"/>
      <c r="DJ5" s="186"/>
      <c r="DK5" s="186"/>
      <c r="DL5" s="186"/>
      <c r="DM5" s="186"/>
      <c r="DN5" s="186"/>
      <c r="DO5" s="186"/>
    </row>
    <row r="6" spans="1:119" ht="18.75" customHeight="1" x14ac:dyDescent="0.15">
      <c r="A6" s="187"/>
      <c r="B6" s="586" t="s">
        <v>95</v>
      </c>
      <c r="C6" s="444"/>
      <c r="D6" s="444"/>
      <c r="E6" s="587"/>
      <c r="F6" s="587"/>
      <c r="G6" s="587"/>
      <c r="H6" s="587"/>
      <c r="I6" s="587"/>
      <c r="J6" s="587"/>
      <c r="K6" s="587"/>
      <c r="L6" s="587" t="s">
        <v>96</v>
      </c>
      <c r="M6" s="587"/>
      <c r="N6" s="587"/>
      <c r="O6" s="587"/>
      <c r="P6" s="587"/>
      <c r="Q6" s="587"/>
      <c r="R6" s="468"/>
      <c r="S6" s="468"/>
      <c r="T6" s="468"/>
      <c r="U6" s="468"/>
      <c r="V6" s="593"/>
      <c r="W6" s="521" t="s">
        <v>97</v>
      </c>
      <c r="X6" s="443"/>
      <c r="Y6" s="443"/>
      <c r="Z6" s="443"/>
      <c r="AA6" s="443"/>
      <c r="AB6" s="444"/>
      <c r="AC6" s="598" t="s">
        <v>98</v>
      </c>
      <c r="AD6" s="599"/>
      <c r="AE6" s="599"/>
      <c r="AF6" s="599"/>
      <c r="AG6" s="599"/>
      <c r="AH6" s="599"/>
      <c r="AI6" s="599"/>
      <c r="AJ6" s="599"/>
      <c r="AK6" s="599"/>
      <c r="AL6" s="600"/>
      <c r="AM6" s="499" t="s">
        <v>99</v>
      </c>
      <c r="AN6" s="404"/>
      <c r="AO6" s="404"/>
      <c r="AP6" s="404"/>
      <c r="AQ6" s="404"/>
      <c r="AR6" s="404"/>
      <c r="AS6" s="404"/>
      <c r="AT6" s="405"/>
      <c r="AU6" s="487" t="s">
        <v>100</v>
      </c>
      <c r="AV6" s="488"/>
      <c r="AW6" s="488"/>
      <c r="AX6" s="488"/>
      <c r="AY6" s="410" t="s">
        <v>101</v>
      </c>
      <c r="AZ6" s="411"/>
      <c r="BA6" s="411"/>
      <c r="BB6" s="411"/>
      <c r="BC6" s="411"/>
      <c r="BD6" s="411"/>
      <c r="BE6" s="411"/>
      <c r="BF6" s="411"/>
      <c r="BG6" s="411"/>
      <c r="BH6" s="411"/>
      <c r="BI6" s="411"/>
      <c r="BJ6" s="411"/>
      <c r="BK6" s="411"/>
      <c r="BL6" s="411"/>
      <c r="BM6" s="412"/>
      <c r="BN6" s="430">
        <v>1583342</v>
      </c>
      <c r="BO6" s="431"/>
      <c r="BP6" s="431"/>
      <c r="BQ6" s="431"/>
      <c r="BR6" s="431"/>
      <c r="BS6" s="431"/>
      <c r="BT6" s="431"/>
      <c r="BU6" s="432"/>
      <c r="BV6" s="430">
        <v>717056</v>
      </c>
      <c r="BW6" s="431"/>
      <c r="BX6" s="431"/>
      <c r="BY6" s="431"/>
      <c r="BZ6" s="431"/>
      <c r="CA6" s="431"/>
      <c r="CB6" s="431"/>
      <c r="CC6" s="432"/>
      <c r="CD6" s="439" t="s">
        <v>102</v>
      </c>
      <c r="CE6" s="440"/>
      <c r="CF6" s="440"/>
      <c r="CG6" s="440"/>
      <c r="CH6" s="440"/>
      <c r="CI6" s="440"/>
      <c r="CJ6" s="440"/>
      <c r="CK6" s="440"/>
      <c r="CL6" s="440"/>
      <c r="CM6" s="440"/>
      <c r="CN6" s="440"/>
      <c r="CO6" s="440"/>
      <c r="CP6" s="440"/>
      <c r="CQ6" s="440"/>
      <c r="CR6" s="440"/>
      <c r="CS6" s="441"/>
      <c r="CT6" s="583">
        <v>103.4</v>
      </c>
      <c r="CU6" s="584"/>
      <c r="CV6" s="584"/>
      <c r="CW6" s="584"/>
      <c r="CX6" s="584"/>
      <c r="CY6" s="584"/>
      <c r="CZ6" s="584"/>
      <c r="DA6" s="585"/>
      <c r="DB6" s="583">
        <v>105.7</v>
      </c>
      <c r="DC6" s="584"/>
      <c r="DD6" s="584"/>
      <c r="DE6" s="584"/>
      <c r="DF6" s="584"/>
      <c r="DG6" s="584"/>
      <c r="DH6" s="584"/>
      <c r="DI6" s="585"/>
      <c r="DJ6" s="186"/>
      <c r="DK6" s="186"/>
      <c r="DL6" s="186"/>
      <c r="DM6" s="186"/>
      <c r="DN6" s="186"/>
      <c r="DO6" s="186"/>
    </row>
    <row r="7" spans="1:119" ht="18.75" customHeight="1" x14ac:dyDescent="0.15">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103</v>
      </c>
      <c r="AN7" s="404"/>
      <c r="AO7" s="404"/>
      <c r="AP7" s="404"/>
      <c r="AQ7" s="404"/>
      <c r="AR7" s="404"/>
      <c r="AS7" s="404"/>
      <c r="AT7" s="405"/>
      <c r="AU7" s="487" t="s">
        <v>104</v>
      </c>
      <c r="AV7" s="488"/>
      <c r="AW7" s="488"/>
      <c r="AX7" s="488"/>
      <c r="AY7" s="410" t="s">
        <v>105</v>
      </c>
      <c r="AZ7" s="411"/>
      <c r="BA7" s="411"/>
      <c r="BB7" s="411"/>
      <c r="BC7" s="411"/>
      <c r="BD7" s="411"/>
      <c r="BE7" s="411"/>
      <c r="BF7" s="411"/>
      <c r="BG7" s="411"/>
      <c r="BH7" s="411"/>
      <c r="BI7" s="411"/>
      <c r="BJ7" s="411"/>
      <c r="BK7" s="411"/>
      <c r="BL7" s="411"/>
      <c r="BM7" s="412"/>
      <c r="BN7" s="430">
        <v>86490</v>
      </c>
      <c r="BO7" s="431"/>
      <c r="BP7" s="431"/>
      <c r="BQ7" s="431"/>
      <c r="BR7" s="431"/>
      <c r="BS7" s="431"/>
      <c r="BT7" s="431"/>
      <c r="BU7" s="432"/>
      <c r="BV7" s="430">
        <v>147674</v>
      </c>
      <c r="BW7" s="431"/>
      <c r="BX7" s="431"/>
      <c r="BY7" s="431"/>
      <c r="BZ7" s="431"/>
      <c r="CA7" s="431"/>
      <c r="CB7" s="431"/>
      <c r="CC7" s="432"/>
      <c r="CD7" s="439" t="s">
        <v>106</v>
      </c>
      <c r="CE7" s="440"/>
      <c r="CF7" s="440"/>
      <c r="CG7" s="440"/>
      <c r="CH7" s="440"/>
      <c r="CI7" s="440"/>
      <c r="CJ7" s="440"/>
      <c r="CK7" s="440"/>
      <c r="CL7" s="440"/>
      <c r="CM7" s="440"/>
      <c r="CN7" s="440"/>
      <c r="CO7" s="440"/>
      <c r="CP7" s="440"/>
      <c r="CQ7" s="440"/>
      <c r="CR7" s="440"/>
      <c r="CS7" s="441"/>
      <c r="CT7" s="430">
        <v>44194082</v>
      </c>
      <c r="CU7" s="431"/>
      <c r="CV7" s="431"/>
      <c r="CW7" s="431"/>
      <c r="CX7" s="431"/>
      <c r="CY7" s="431"/>
      <c r="CZ7" s="431"/>
      <c r="DA7" s="432"/>
      <c r="DB7" s="430">
        <v>42807231</v>
      </c>
      <c r="DC7" s="431"/>
      <c r="DD7" s="431"/>
      <c r="DE7" s="431"/>
      <c r="DF7" s="431"/>
      <c r="DG7" s="431"/>
      <c r="DH7" s="431"/>
      <c r="DI7" s="432"/>
      <c r="DJ7" s="186"/>
      <c r="DK7" s="186"/>
      <c r="DL7" s="186"/>
      <c r="DM7" s="186"/>
      <c r="DN7" s="186"/>
      <c r="DO7" s="186"/>
    </row>
    <row r="8" spans="1:119" ht="18.75" customHeight="1" thickBot="1" x14ac:dyDescent="0.2">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107</v>
      </c>
      <c r="AN8" s="404"/>
      <c r="AO8" s="404"/>
      <c r="AP8" s="404"/>
      <c r="AQ8" s="404"/>
      <c r="AR8" s="404"/>
      <c r="AS8" s="404"/>
      <c r="AT8" s="405"/>
      <c r="AU8" s="487" t="s">
        <v>108</v>
      </c>
      <c r="AV8" s="488"/>
      <c r="AW8" s="488"/>
      <c r="AX8" s="488"/>
      <c r="AY8" s="410" t="s">
        <v>109</v>
      </c>
      <c r="AZ8" s="411"/>
      <c r="BA8" s="411"/>
      <c r="BB8" s="411"/>
      <c r="BC8" s="411"/>
      <c r="BD8" s="411"/>
      <c r="BE8" s="411"/>
      <c r="BF8" s="411"/>
      <c r="BG8" s="411"/>
      <c r="BH8" s="411"/>
      <c r="BI8" s="411"/>
      <c r="BJ8" s="411"/>
      <c r="BK8" s="411"/>
      <c r="BL8" s="411"/>
      <c r="BM8" s="412"/>
      <c r="BN8" s="430">
        <v>1496852</v>
      </c>
      <c r="BO8" s="431"/>
      <c r="BP8" s="431"/>
      <c r="BQ8" s="431"/>
      <c r="BR8" s="431"/>
      <c r="BS8" s="431"/>
      <c r="BT8" s="431"/>
      <c r="BU8" s="432"/>
      <c r="BV8" s="430">
        <v>569382</v>
      </c>
      <c r="BW8" s="431"/>
      <c r="BX8" s="431"/>
      <c r="BY8" s="431"/>
      <c r="BZ8" s="431"/>
      <c r="CA8" s="431"/>
      <c r="CB8" s="431"/>
      <c r="CC8" s="432"/>
      <c r="CD8" s="439" t="s">
        <v>110</v>
      </c>
      <c r="CE8" s="440"/>
      <c r="CF8" s="440"/>
      <c r="CG8" s="440"/>
      <c r="CH8" s="440"/>
      <c r="CI8" s="440"/>
      <c r="CJ8" s="440"/>
      <c r="CK8" s="440"/>
      <c r="CL8" s="440"/>
      <c r="CM8" s="440"/>
      <c r="CN8" s="440"/>
      <c r="CO8" s="440"/>
      <c r="CP8" s="440"/>
      <c r="CQ8" s="440"/>
      <c r="CR8" s="440"/>
      <c r="CS8" s="441"/>
      <c r="CT8" s="543">
        <v>0.76</v>
      </c>
      <c r="CU8" s="544"/>
      <c r="CV8" s="544"/>
      <c r="CW8" s="544"/>
      <c r="CX8" s="544"/>
      <c r="CY8" s="544"/>
      <c r="CZ8" s="544"/>
      <c r="DA8" s="545"/>
      <c r="DB8" s="543">
        <v>0.77</v>
      </c>
      <c r="DC8" s="544"/>
      <c r="DD8" s="544"/>
      <c r="DE8" s="544"/>
      <c r="DF8" s="544"/>
      <c r="DG8" s="544"/>
      <c r="DH8" s="544"/>
      <c r="DI8" s="545"/>
      <c r="DJ8" s="186"/>
      <c r="DK8" s="186"/>
      <c r="DL8" s="186"/>
      <c r="DM8" s="186"/>
      <c r="DN8" s="186"/>
      <c r="DO8" s="186"/>
    </row>
    <row r="9" spans="1:119" ht="18.75" customHeight="1" thickBot="1" x14ac:dyDescent="0.2">
      <c r="A9" s="187"/>
      <c r="B9" s="572" t="s">
        <v>111</v>
      </c>
      <c r="C9" s="573"/>
      <c r="D9" s="573"/>
      <c r="E9" s="573"/>
      <c r="F9" s="573"/>
      <c r="G9" s="573"/>
      <c r="H9" s="573"/>
      <c r="I9" s="573"/>
      <c r="J9" s="573"/>
      <c r="K9" s="493"/>
      <c r="L9" s="574" t="s">
        <v>112</v>
      </c>
      <c r="M9" s="575"/>
      <c r="N9" s="575"/>
      <c r="O9" s="575"/>
      <c r="P9" s="575"/>
      <c r="Q9" s="576"/>
      <c r="R9" s="577">
        <v>189591</v>
      </c>
      <c r="S9" s="578"/>
      <c r="T9" s="578"/>
      <c r="U9" s="578"/>
      <c r="V9" s="579"/>
      <c r="W9" s="509" t="s">
        <v>113</v>
      </c>
      <c r="X9" s="510"/>
      <c r="Y9" s="510"/>
      <c r="Z9" s="510"/>
      <c r="AA9" s="510"/>
      <c r="AB9" s="510"/>
      <c r="AC9" s="510"/>
      <c r="AD9" s="510"/>
      <c r="AE9" s="510"/>
      <c r="AF9" s="510"/>
      <c r="AG9" s="510"/>
      <c r="AH9" s="510"/>
      <c r="AI9" s="510"/>
      <c r="AJ9" s="510"/>
      <c r="AK9" s="510"/>
      <c r="AL9" s="580"/>
      <c r="AM9" s="499" t="s">
        <v>114</v>
      </c>
      <c r="AN9" s="404"/>
      <c r="AO9" s="404"/>
      <c r="AP9" s="404"/>
      <c r="AQ9" s="404"/>
      <c r="AR9" s="404"/>
      <c r="AS9" s="404"/>
      <c r="AT9" s="405"/>
      <c r="AU9" s="487" t="s">
        <v>100</v>
      </c>
      <c r="AV9" s="488"/>
      <c r="AW9" s="488"/>
      <c r="AX9" s="488"/>
      <c r="AY9" s="410" t="s">
        <v>115</v>
      </c>
      <c r="AZ9" s="411"/>
      <c r="BA9" s="411"/>
      <c r="BB9" s="411"/>
      <c r="BC9" s="411"/>
      <c r="BD9" s="411"/>
      <c r="BE9" s="411"/>
      <c r="BF9" s="411"/>
      <c r="BG9" s="411"/>
      <c r="BH9" s="411"/>
      <c r="BI9" s="411"/>
      <c r="BJ9" s="411"/>
      <c r="BK9" s="411"/>
      <c r="BL9" s="411"/>
      <c r="BM9" s="412"/>
      <c r="BN9" s="430">
        <v>927470</v>
      </c>
      <c r="BO9" s="431"/>
      <c r="BP9" s="431"/>
      <c r="BQ9" s="431"/>
      <c r="BR9" s="431"/>
      <c r="BS9" s="431"/>
      <c r="BT9" s="431"/>
      <c r="BU9" s="432"/>
      <c r="BV9" s="430">
        <v>-118563</v>
      </c>
      <c r="BW9" s="431"/>
      <c r="BX9" s="431"/>
      <c r="BY9" s="431"/>
      <c r="BZ9" s="431"/>
      <c r="CA9" s="431"/>
      <c r="CB9" s="431"/>
      <c r="CC9" s="432"/>
      <c r="CD9" s="439" t="s">
        <v>116</v>
      </c>
      <c r="CE9" s="440"/>
      <c r="CF9" s="440"/>
      <c r="CG9" s="440"/>
      <c r="CH9" s="440"/>
      <c r="CI9" s="440"/>
      <c r="CJ9" s="440"/>
      <c r="CK9" s="440"/>
      <c r="CL9" s="440"/>
      <c r="CM9" s="440"/>
      <c r="CN9" s="440"/>
      <c r="CO9" s="440"/>
      <c r="CP9" s="440"/>
      <c r="CQ9" s="440"/>
      <c r="CR9" s="440"/>
      <c r="CS9" s="441"/>
      <c r="CT9" s="400">
        <v>14.7</v>
      </c>
      <c r="CU9" s="401"/>
      <c r="CV9" s="401"/>
      <c r="CW9" s="401"/>
      <c r="CX9" s="401"/>
      <c r="CY9" s="401"/>
      <c r="CZ9" s="401"/>
      <c r="DA9" s="402"/>
      <c r="DB9" s="400">
        <v>14.7</v>
      </c>
      <c r="DC9" s="401"/>
      <c r="DD9" s="401"/>
      <c r="DE9" s="401"/>
      <c r="DF9" s="401"/>
      <c r="DG9" s="401"/>
      <c r="DH9" s="401"/>
      <c r="DI9" s="402"/>
      <c r="DJ9" s="186"/>
      <c r="DK9" s="186"/>
      <c r="DL9" s="186"/>
      <c r="DM9" s="186"/>
      <c r="DN9" s="186"/>
      <c r="DO9" s="186"/>
    </row>
    <row r="10" spans="1:119" ht="18.75" customHeight="1" thickBot="1" x14ac:dyDescent="0.2">
      <c r="A10" s="187"/>
      <c r="B10" s="572"/>
      <c r="C10" s="573"/>
      <c r="D10" s="573"/>
      <c r="E10" s="573"/>
      <c r="F10" s="573"/>
      <c r="G10" s="573"/>
      <c r="H10" s="573"/>
      <c r="I10" s="573"/>
      <c r="J10" s="573"/>
      <c r="K10" s="493"/>
      <c r="L10" s="403" t="s">
        <v>117</v>
      </c>
      <c r="M10" s="404"/>
      <c r="N10" s="404"/>
      <c r="O10" s="404"/>
      <c r="P10" s="404"/>
      <c r="Q10" s="405"/>
      <c r="R10" s="406">
        <v>193125</v>
      </c>
      <c r="S10" s="407"/>
      <c r="T10" s="407"/>
      <c r="U10" s="407"/>
      <c r="V10" s="409"/>
      <c r="W10" s="581"/>
      <c r="X10" s="392"/>
      <c r="Y10" s="392"/>
      <c r="Z10" s="392"/>
      <c r="AA10" s="392"/>
      <c r="AB10" s="392"/>
      <c r="AC10" s="392"/>
      <c r="AD10" s="392"/>
      <c r="AE10" s="392"/>
      <c r="AF10" s="392"/>
      <c r="AG10" s="392"/>
      <c r="AH10" s="392"/>
      <c r="AI10" s="392"/>
      <c r="AJ10" s="392"/>
      <c r="AK10" s="392"/>
      <c r="AL10" s="582"/>
      <c r="AM10" s="499" t="s">
        <v>118</v>
      </c>
      <c r="AN10" s="404"/>
      <c r="AO10" s="404"/>
      <c r="AP10" s="404"/>
      <c r="AQ10" s="404"/>
      <c r="AR10" s="404"/>
      <c r="AS10" s="404"/>
      <c r="AT10" s="405"/>
      <c r="AU10" s="487" t="s">
        <v>119</v>
      </c>
      <c r="AV10" s="488"/>
      <c r="AW10" s="488"/>
      <c r="AX10" s="488"/>
      <c r="AY10" s="410" t="s">
        <v>120</v>
      </c>
      <c r="AZ10" s="411"/>
      <c r="BA10" s="411"/>
      <c r="BB10" s="411"/>
      <c r="BC10" s="411"/>
      <c r="BD10" s="411"/>
      <c r="BE10" s="411"/>
      <c r="BF10" s="411"/>
      <c r="BG10" s="411"/>
      <c r="BH10" s="411"/>
      <c r="BI10" s="411"/>
      <c r="BJ10" s="411"/>
      <c r="BK10" s="411"/>
      <c r="BL10" s="411"/>
      <c r="BM10" s="412"/>
      <c r="BN10" s="430">
        <v>20583</v>
      </c>
      <c r="BO10" s="431"/>
      <c r="BP10" s="431"/>
      <c r="BQ10" s="431"/>
      <c r="BR10" s="431"/>
      <c r="BS10" s="431"/>
      <c r="BT10" s="431"/>
      <c r="BU10" s="432"/>
      <c r="BV10" s="430">
        <v>650</v>
      </c>
      <c r="BW10" s="431"/>
      <c r="BX10" s="431"/>
      <c r="BY10" s="431"/>
      <c r="BZ10" s="431"/>
      <c r="CA10" s="431"/>
      <c r="CB10" s="431"/>
      <c r="CC10" s="432"/>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2"/>
      <c r="C11" s="573"/>
      <c r="D11" s="573"/>
      <c r="E11" s="573"/>
      <c r="F11" s="573"/>
      <c r="G11" s="573"/>
      <c r="H11" s="573"/>
      <c r="I11" s="573"/>
      <c r="J11" s="573"/>
      <c r="K11" s="493"/>
      <c r="L11" s="476" t="s">
        <v>122</v>
      </c>
      <c r="M11" s="477"/>
      <c r="N11" s="477"/>
      <c r="O11" s="477"/>
      <c r="P11" s="477"/>
      <c r="Q11" s="478"/>
      <c r="R11" s="569" t="s">
        <v>123</v>
      </c>
      <c r="S11" s="570"/>
      <c r="T11" s="570"/>
      <c r="U11" s="570"/>
      <c r="V11" s="571"/>
      <c r="W11" s="581"/>
      <c r="X11" s="392"/>
      <c r="Y11" s="392"/>
      <c r="Z11" s="392"/>
      <c r="AA11" s="392"/>
      <c r="AB11" s="392"/>
      <c r="AC11" s="392"/>
      <c r="AD11" s="392"/>
      <c r="AE11" s="392"/>
      <c r="AF11" s="392"/>
      <c r="AG11" s="392"/>
      <c r="AH11" s="392"/>
      <c r="AI11" s="392"/>
      <c r="AJ11" s="392"/>
      <c r="AK11" s="392"/>
      <c r="AL11" s="582"/>
      <c r="AM11" s="499" t="s">
        <v>124</v>
      </c>
      <c r="AN11" s="404"/>
      <c r="AO11" s="404"/>
      <c r="AP11" s="404"/>
      <c r="AQ11" s="404"/>
      <c r="AR11" s="404"/>
      <c r="AS11" s="404"/>
      <c r="AT11" s="405"/>
      <c r="AU11" s="487" t="s">
        <v>125</v>
      </c>
      <c r="AV11" s="488"/>
      <c r="AW11" s="488"/>
      <c r="AX11" s="488"/>
      <c r="AY11" s="410" t="s">
        <v>126</v>
      </c>
      <c r="AZ11" s="411"/>
      <c r="BA11" s="411"/>
      <c r="BB11" s="411"/>
      <c r="BC11" s="411"/>
      <c r="BD11" s="411"/>
      <c r="BE11" s="411"/>
      <c r="BF11" s="411"/>
      <c r="BG11" s="411"/>
      <c r="BH11" s="411"/>
      <c r="BI11" s="411"/>
      <c r="BJ11" s="411"/>
      <c r="BK11" s="411"/>
      <c r="BL11" s="411"/>
      <c r="BM11" s="412"/>
      <c r="BN11" s="430">
        <v>0</v>
      </c>
      <c r="BO11" s="431"/>
      <c r="BP11" s="431"/>
      <c r="BQ11" s="431"/>
      <c r="BR11" s="431"/>
      <c r="BS11" s="431"/>
      <c r="BT11" s="431"/>
      <c r="BU11" s="432"/>
      <c r="BV11" s="430">
        <v>0</v>
      </c>
      <c r="BW11" s="431"/>
      <c r="BX11" s="431"/>
      <c r="BY11" s="431"/>
      <c r="BZ11" s="431"/>
      <c r="CA11" s="431"/>
      <c r="CB11" s="431"/>
      <c r="CC11" s="432"/>
      <c r="CD11" s="439" t="s">
        <v>127</v>
      </c>
      <c r="CE11" s="440"/>
      <c r="CF11" s="440"/>
      <c r="CG11" s="440"/>
      <c r="CH11" s="440"/>
      <c r="CI11" s="440"/>
      <c r="CJ11" s="440"/>
      <c r="CK11" s="440"/>
      <c r="CL11" s="440"/>
      <c r="CM11" s="440"/>
      <c r="CN11" s="440"/>
      <c r="CO11" s="440"/>
      <c r="CP11" s="440"/>
      <c r="CQ11" s="440"/>
      <c r="CR11" s="440"/>
      <c r="CS11" s="441"/>
      <c r="CT11" s="543" t="s">
        <v>128</v>
      </c>
      <c r="CU11" s="544"/>
      <c r="CV11" s="544"/>
      <c r="CW11" s="544"/>
      <c r="CX11" s="544"/>
      <c r="CY11" s="544"/>
      <c r="CZ11" s="544"/>
      <c r="DA11" s="545"/>
      <c r="DB11" s="543" t="s">
        <v>129</v>
      </c>
      <c r="DC11" s="544"/>
      <c r="DD11" s="544"/>
      <c r="DE11" s="544"/>
      <c r="DF11" s="544"/>
      <c r="DG11" s="544"/>
      <c r="DH11" s="544"/>
      <c r="DI11" s="545"/>
      <c r="DJ11" s="186"/>
      <c r="DK11" s="186"/>
      <c r="DL11" s="186"/>
      <c r="DM11" s="186"/>
      <c r="DN11" s="186"/>
      <c r="DO11" s="186"/>
    </row>
    <row r="12" spans="1:119" ht="18.75" customHeight="1" x14ac:dyDescent="0.15">
      <c r="A12" s="187"/>
      <c r="B12" s="546" t="s">
        <v>130</v>
      </c>
      <c r="C12" s="547"/>
      <c r="D12" s="547"/>
      <c r="E12" s="547"/>
      <c r="F12" s="547"/>
      <c r="G12" s="547"/>
      <c r="H12" s="547"/>
      <c r="I12" s="547"/>
      <c r="J12" s="547"/>
      <c r="K12" s="548"/>
      <c r="L12" s="555" t="s">
        <v>131</v>
      </c>
      <c r="M12" s="556"/>
      <c r="N12" s="556"/>
      <c r="O12" s="556"/>
      <c r="P12" s="556"/>
      <c r="Q12" s="557"/>
      <c r="R12" s="558">
        <v>187048</v>
      </c>
      <c r="S12" s="559"/>
      <c r="T12" s="559"/>
      <c r="U12" s="559"/>
      <c r="V12" s="560"/>
      <c r="W12" s="561" t="s">
        <v>1</v>
      </c>
      <c r="X12" s="488"/>
      <c r="Y12" s="488"/>
      <c r="Z12" s="488"/>
      <c r="AA12" s="488"/>
      <c r="AB12" s="562"/>
      <c r="AC12" s="563" t="s">
        <v>132</v>
      </c>
      <c r="AD12" s="564"/>
      <c r="AE12" s="564"/>
      <c r="AF12" s="564"/>
      <c r="AG12" s="565"/>
      <c r="AH12" s="563" t="s">
        <v>133</v>
      </c>
      <c r="AI12" s="564"/>
      <c r="AJ12" s="564"/>
      <c r="AK12" s="564"/>
      <c r="AL12" s="566"/>
      <c r="AM12" s="499" t="s">
        <v>134</v>
      </c>
      <c r="AN12" s="404"/>
      <c r="AO12" s="404"/>
      <c r="AP12" s="404"/>
      <c r="AQ12" s="404"/>
      <c r="AR12" s="404"/>
      <c r="AS12" s="404"/>
      <c r="AT12" s="405"/>
      <c r="AU12" s="487" t="s">
        <v>135</v>
      </c>
      <c r="AV12" s="488"/>
      <c r="AW12" s="488"/>
      <c r="AX12" s="488"/>
      <c r="AY12" s="410" t="s">
        <v>136</v>
      </c>
      <c r="AZ12" s="411"/>
      <c r="BA12" s="411"/>
      <c r="BB12" s="411"/>
      <c r="BC12" s="411"/>
      <c r="BD12" s="411"/>
      <c r="BE12" s="411"/>
      <c r="BF12" s="411"/>
      <c r="BG12" s="411"/>
      <c r="BH12" s="411"/>
      <c r="BI12" s="411"/>
      <c r="BJ12" s="411"/>
      <c r="BK12" s="411"/>
      <c r="BL12" s="411"/>
      <c r="BM12" s="412"/>
      <c r="BN12" s="430">
        <v>0</v>
      </c>
      <c r="BO12" s="431"/>
      <c r="BP12" s="431"/>
      <c r="BQ12" s="431"/>
      <c r="BR12" s="431"/>
      <c r="BS12" s="431"/>
      <c r="BT12" s="431"/>
      <c r="BU12" s="432"/>
      <c r="BV12" s="430">
        <v>303504</v>
      </c>
      <c r="BW12" s="431"/>
      <c r="BX12" s="431"/>
      <c r="BY12" s="431"/>
      <c r="BZ12" s="431"/>
      <c r="CA12" s="431"/>
      <c r="CB12" s="431"/>
      <c r="CC12" s="432"/>
      <c r="CD12" s="439" t="s">
        <v>137</v>
      </c>
      <c r="CE12" s="440"/>
      <c r="CF12" s="440"/>
      <c r="CG12" s="440"/>
      <c r="CH12" s="440"/>
      <c r="CI12" s="440"/>
      <c r="CJ12" s="440"/>
      <c r="CK12" s="440"/>
      <c r="CL12" s="440"/>
      <c r="CM12" s="440"/>
      <c r="CN12" s="440"/>
      <c r="CO12" s="440"/>
      <c r="CP12" s="440"/>
      <c r="CQ12" s="440"/>
      <c r="CR12" s="440"/>
      <c r="CS12" s="441"/>
      <c r="CT12" s="543" t="s">
        <v>129</v>
      </c>
      <c r="CU12" s="544"/>
      <c r="CV12" s="544"/>
      <c r="CW12" s="544"/>
      <c r="CX12" s="544"/>
      <c r="CY12" s="544"/>
      <c r="CZ12" s="544"/>
      <c r="DA12" s="545"/>
      <c r="DB12" s="543" t="s">
        <v>138</v>
      </c>
      <c r="DC12" s="544"/>
      <c r="DD12" s="544"/>
      <c r="DE12" s="544"/>
      <c r="DF12" s="544"/>
      <c r="DG12" s="544"/>
      <c r="DH12" s="544"/>
      <c r="DI12" s="545"/>
      <c r="DJ12" s="186"/>
      <c r="DK12" s="186"/>
      <c r="DL12" s="186"/>
      <c r="DM12" s="186"/>
      <c r="DN12" s="186"/>
      <c r="DO12" s="186"/>
    </row>
    <row r="13" spans="1:119" ht="18.75" customHeight="1" x14ac:dyDescent="0.15">
      <c r="A13" s="187"/>
      <c r="B13" s="549"/>
      <c r="C13" s="550"/>
      <c r="D13" s="550"/>
      <c r="E13" s="550"/>
      <c r="F13" s="550"/>
      <c r="G13" s="550"/>
      <c r="H13" s="550"/>
      <c r="I13" s="550"/>
      <c r="J13" s="550"/>
      <c r="K13" s="551"/>
      <c r="L13" s="197"/>
      <c r="M13" s="530" t="s">
        <v>139</v>
      </c>
      <c r="N13" s="531"/>
      <c r="O13" s="531"/>
      <c r="P13" s="531"/>
      <c r="Q13" s="532"/>
      <c r="R13" s="533">
        <v>181561</v>
      </c>
      <c r="S13" s="534"/>
      <c r="T13" s="534"/>
      <c r="U13" s="534"/>
      <c r="V13" s="535"/>
      <c r="W13" s="521" t="s">
        <v>140</v>
      </c>
      <c r="X13" s="443"/>
      <c r="Y13" s="443"/>
      <c r="Z13" s="443"/>
      <c r="AA13" s="443"/>
      <c r="AB13" s="444"/>
      <c r="AC13" s="406">
        <v>2254</v>
      </c>
      <c r="AD13" s="407"/>
      <c r="AE13" s="407"/>
      <c r="AF13" s="407"/>
      <c r="AG13" s="408"/>
      <c r="AH13" s="406">
        <v>2331</v>
      </c>
      <c r="AI13" s="407"/>
      <c r="AJ13" s="407"/>
      <c r="AK13" s="407"/>
      <c r="AL13" s="409"/>
      <c r="AM13" s="499" t="s">
        <v>141</v>
      </c>
      <c r="AN13" s="404"/>
      <c r="AO13" s="404"/>
      <c r="AP13" s="404"/>
      <c r="AQ13" s="404"/>
      <c r="AR13" s="404"/>
      <c r="AS13" s="404"/>
      <c r="AT13" s="405"/>
      <c r="AU13" s="487" t="s">
        <v>142</v>
      </c>
      <c r="AV13" s="488"/>
      <c r="AW13" s="488"/>
      <c r="AX13" s="488"/>
      <c r="AY13" s="410" t="s">
        <v>143</v>
      </c>
      <c r="AZ13" s="411"/>
      <c r="BA13" s="411"/>
      <c r="BB13" s="411"/>
      <c r="BC13" s="411"/>
      <c r="BD13" s="411"/>
      <c r="BE13" s="411"/>
      <c r="BF13" s="411"/>
      <c r="BG13" s="411"/>
      <c r="BH13" s="411"/>
      <c r="BI13" s="411"/>
      <c r="BJ13" s="411"/>
      <c r="BK13" s="411"/>
      <c r="BL13" s="411"/>
      <c r="BM13" s="412"/>
      <c r="BN13" s="430">
        <v>948053</v>
      </c>
      <c r="BO13" s="431"/>
      <c r="BP13" s="431"/>
      <c r="BQ13" s="431"/>
      <c r="BR13" s="431"/>
      <c r="BS13" s="431"/>
      <c r="BT13" s="431"/>
      <c r="BU13" s="432"/>
      <c r="BV13" s="430">
        <v>-421417</v>
      </c>
      <c r="BW13" s="431"/>
      <c r="BX13" s="431"/>
      <c r="BY13" s="431"/>
      <c r="BZ13" s="431"/>
      <c r="CA13" s="431"/>
      <c r="CB13" s="431"/>
      <c r="CC13" s="432"/>
      <c r="CD13" s="439" t="s">
        <v>144</v>
      </c>
      <c r="CE13" s="440"/>
      <c r="CF13" s="440"/>
      <c r="CG13" s="440"/>
      <c r="CH13" s="440"/>
      <c r="CI13" s="440"/>
      <c r="CJ13" s="440"/>
      <c r="CK13" s="440"/>
      <c r="CL13" s="440"/>
      <c r="CM13" s="440"/>
      <c r="CN13" s="440"/>
      <c r="CO13" s="440"/>
      <c r="CP13" s="440"/>
      <c r="CQ13" s="440"/>
      <c r="CR13" s="440"/>
      <c r="CS13" s="441"/>
      <c r="CT13" s="400">
        <v>7</v>
      </c>
      <c r="CU13" s="401"/>
      <c r="CV13" s="401"/>
      <c r="CW13" s="401"/>
      <c r="CX13" s="401"/>
      <c r="CY13" s="401"/>
      <c r="CZ13" s="401"/>
      <c r="DA13" s="402"/>
      <c r="DB13" s="400">
        <v>6.8</v>
      </c>
      <c r="DC13" s="401"/>
      <c r="DD13" s="401"/>
      <c r="DE13" s="401"/>
      <c r="DF13" s="401"/>
      <c r="DG13" s="401"/>
      <c r="DH13" s="401"/>
      <c r="DI13" s="402"/>
      <c r="DJ13" s="186"/>
      <c r="DK13" s="186"/>
      <c r="DL13" s="186"/>
      <c r="DM13" s="186"/>
      <c r="DN13" s="186"/>
      <c r="DO13" s="186"/>
    </row>
    <row r="14" spans="1:119" ht="18.75" customHeight="1" thickBot="1" x14ac:dyDescent="0.2">
      <c r="A14" s="187"/>
      <c r="B14" s="549"/>
      <c r="C14" s="550"/>
      <c r="D14" s="550"/>
      <c r="E14" s="550"/>
      <c r="F14" s="550"/>
      <c r="G14" s="550"/>
      <c r="H14" s="550"/>
      <c r="I14" s="550"/>
      <c r="J14" s="550"/>
      <c r="K14" s="551"/>
      <c r="L14" s="523" t="s">
        <v>145</v>
      </c>
      <c r="M14" s="567"/>
      <c r="N14" s="567"/>
      <c r="O14" s="567"/>
      <c r="P14" s="567"/>
      <c r="Q14" s="568"/>
      <c r="R14" s="533">
        <v>187880</v>
      </c>
      <c r="S14" s="534"/>
      <c r="T14" s="534"/>
      <c r="U14" s="534"/>
      <c r="V14" s="535"/>
      <c r="W14" s="536"/>
      <c r="X14" s="446"/>
      <c r="Y14" s="446"/>
      <c r="Z14" s="446"/>
      <c r="AA14" s="446"/>
      <c r="AB14" s="447"/>
      <c r="AC14" s="526">
        <v>2.7</v>
      </c>
      <c r="AD14" s="527"/>
      <c r="AE14" s="527"/>
      <c r="AF14" s="527"/>
      <c r="AG14" s="528"/>
      <c r="AH14" s="526">
        <v>2.7</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146</v>
      </c>
      <c r="CE14" s="437"/>
      <c r="CF14" s="437"/>
      <c r="CG14" s="437"/>
      <c r="CH14" s="437"/>
      <c r="CI14" s="437"/>
      <c r="CJ14" s="437"/>
      <c r="CK14" s="437"/>
      <c r="CL14" s="437"/>
      <c r="CM14" s="437"/>
      <c r="CN14" s="437"/>
      <c r="CO14" s="437"/>
      <c r="CP14" s="437"/>
      <c r="CQ14" s="437"/>
      <c r="CR14" s="437"/>
      <c r="CS14" s="438"/>
      <c r="CT14" s="537">
        <v>58.2</v>
      </c>
      <c r="CU14" s="538"/>
      <c r="CV14" s="538"/>
      <c r="CW14" s="538"/>
      <c r="CX14" s="538"/>
      <c r="CY14" s="538"/>
      <c r="CZ14" s="538"/>
      <c r="DA14" s="539"/>
      <c r="DB14" s="537">
        <v>72.400000000000006</v>
      </c>
      <c r="DC14" s="538"/>
      <c r="DD14" s="538"/>
      <c r="DE14" s="538"/>
      <c r="DF14" s="538"/>
      <c r="DG14" s="538"/>
      <c r="DH14" s="538"/>
      <c r="DI14" s="539"/>
      <c r="DJ14" s="186"/>
      <c r="DK14" s="186"/>
      <c r="DL14" s="186"/>
      <c r="DM14" s="186"/>
      <c r="DN14" s="186"/>
      <c r="DO14" s="186"/>
    </row>
    <row r="15" spans="1:119" ht="18.75" customHeight="1" x14ac:dyDescent="0.15">
      <c r="A15" s="187"/>
      <c r="B15" s="549"/>
      <c r="C15" s="550"/>
      <c r="D15" s="550"/>
      <c r="E15" s="550"/>
      <c r="F15" s="550"/>
      <c r="G15" s="550"/>
      <c r="H15" s="550"/>
      <c r="I15" s="550"/>
      <c r="J15" s="550"/>
      <c r="K15" s="551"/>
      <c r="L15" s="197"/>
      <c r="M15" s="530" t="s">
        <v>139</v>
      </c>
      <c r="N15" s="531"/>
      <c r="O15" s="531"/>
      <c r="P15" s="531"/>
      <c r="Q15" s="532"/>
      <c r="R15" s="533">
        <v>182252</v>
      </c>
      <c r="S15" s="534"/>
      <c r="T15" s="534"/>
      <c r="U15" s="534"/>
      <c r="V15" s="535"/>
      <c r="W15" s="521" t="s">
        <v>147</v>
      </c>
      <c r="X15" s="443"/>
      <c r="Y15" s="443"/>
      <c r="Z15" s="443"/>
      <c r="AA15" s="443"/>
      <c r="AB15" s="444"/>
      <c r="AC15" s="406">
        <v>19758</v>
      </c>
      <c r="AD15" s="407"/>
      <c r="AE15" s="407"/>
      <c r="AF15" s="407"/>
      <c r="AG15" s="408"/>
      <c r="AH15" s="406">
        <v>20602</v>
      </c>
      <c r="AI15" s="407"/>
      <c r="AJ15" s="407"/>
      <c r="AK15" s="407"/>
      <c r="AL15" s="409"/>
      <c r="AM15" s="499"/>
      <c r="AN15" s="404"/>
      <c r="AO15" s="404"/>
      <c r="AP15" s="404"/>
      <c r="AQ15" s="404"/>
      <c r="AR15" s="404"/>
      <c r="AS15" s="404"/>
      <c r="AT15" s="405"/>
      <c r="AU15" s="487"/>
      <c r="AV15" s="488"/>
      <c r="AW15" s="488"/>
      <c r="AX15" s="488"/>
      <c r="AY15" s="422" t="s">
        <v>148</v>
      </c>
      <c r="AZ15" s="423"/>
      <c r="BA15" s="423"/>
      <c r="BB15" s="423"/>
      <c r="BC15" s="423"/>
      <c r="BD15" s="423"/>
      <c r="BE15" s="423"/>
      <c r="BF15" s="423"/>
      <c r="BG15" s="423"/>
      <c r="BH15" s="423"/>
      <c r="BI15" s="423"/>
      <c r="BJ15" s="423"/>
      <c r="BK15" s="423"/>
      <c r="BL15" s="423"/>
      <c r="BM15" s="424"/>
      <c r="BN15" s="425">
        <v>25326183</v>
      </c>
      <c r="BO15" s="426"/>
      <c r="BP15" s="426"/>
      <c r="BQ15" s="426"/>
      <c r="BR15" s="426"/>
      <c r="BS15" s="426"/>
      <c r="BT15" s="426"/>
      <c r="BU15" s="427"/>
      <c r="BV15" s="425">
        <v>24500669</v>
      </c>
      <c r="BW15" s="426"/>
      <c r="BX15" s="426"/>
      <c r="BY15" s="426"/>
      <c r="BZ15" s="426"/>
      <c r="CA15" s="426"/>
      <c r="CB15" s="426"/>
      <c r="CC15" s="427"/>
      <c r="CD15" s="540" t="s">
        <v>149</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9"/>
      <c r="C16" s="550"/>
      <c r="D16" s="550"/>
      <c r="E16" s="550"/>
      <c r="F16" s="550"/>
      <c r="G16" s="550"/>
      <c r="H16" s="550"/>
      <c r="I16" s="550"/>
      <c r="J16" s="550"/>
      <c r="K16" s="551"/>
      <c r="L16" s="523" t="s">
        <v>150</v>
      </c>
      <c r="M16" s="524"/>
      <c r="N16" s="524"/>
      <c r="O16" s="524"/>
      <c r="P16" s="524"/>
      <c r="Q16" s="525"/>
      <c r="R16" s="518" t="s">
        <v>151</v>
      </c>
      <c r="S16" s="519"/>
      <c r="T16" s="519"/>
      <c r="U16" s="519"/>
      <c r="V16" s="520"/>
      <c r="W16" s="536"/>
      <c r="X16" s="446"/>
      <c r="Y16" s="446"/>
      <c r="Z16" s="446"/>
      <c r="AA16" s="446"/>
      <c r="AB16" s="447"/>
      <c r="AC16" s="526">
        <v>23.3</v>
      </c>
      <c r="AD16" s="527"/>
      <c r="AE16" s="527"/>
      <c r="AF16" s="527"/>
      <c r="AG16" s="528"/>
      <c r="AH16" s="526">
        <v>23.6</v>
      </c>
      <c r="AI16" s="527"/>
      <c r="AJ16" s="527"/>
      <c r="AK16" s="527"/>
      <c r="AL16" s="529"/>
      <c r="AM16" s="499"/>
      <c r="AN16" s="404"/>
      <c r="AO16" s="404"/>
      <c r="AP16" s="404"/>
      <c r="AQ16" s="404"/>
      <c r="AR16" s="404"/>
      <c r="AS16" s="404"/>
      <c r="AT16" s="405"/>
      <c r="AU16" s="487"/>
      <c r="AV16" s="488"/>
      <c r="AW16" s="488"/>
      <c r="AX16" s="488"/>
      <c r="AY16" s="410" t="s">
        <v>152</v>
      </c>
      <c r="AZ16" s="411"/>
      <c r="BA16" s="411"/>
      <c r="BB16" s="411"/>
      <c r="BC16" s="411"/>
      <c r="BD16" s="411"/>
      <c r="BE16" s="411"/>
      <c r="BF16" s="411"/>
      <c r="BG16" s="411"/>
      <c r="BH16" s="411"/>
      <c r="BI16" s="411"/>
      <c r="BJ16" s="411"/>
      <c r="BK16" s="411"/>
      <c r="BL16" s="411"/>
      <c r="BM16" s="412"/>
      <c r="BN16" s="430">
        <v>33770131</v>
      </c>
      <c r="BO16" s="431"/>
      <c r="BP16" s="431"/>
      <c r="BQ16" s="431"/>
      <c r="BR16" s="431"/>
      <c r="BS16" s="431"/>
      <c r="BT16" s="431"/>
      <c r="BU16" s="432"/>
      <c r="BV16" s="430">
        <v>32410107</v>
      </c>
      <c r="BW16" s="431"/>
      <c r="BX16" s="431"/>
      <c r="BY16" s="431"/>
      <c r="BZ16" s="431"/>
      <c r="CA16" s="431"/>
      <c r="CB16" s="431"/>
      <c r="CC16" s="432"/>
      <c r="CD16" s="201"/>
      <c r="CE16" s="428" t="s">
        <v>153</v>
      </c>
      <c r="CF16" s="428"/>
      <c r="CG16" s="428"/>
      <c r="CH16" s="428"/>
      <c r="CI16" s="428"/>
      <c r="CJ16" s="428"/>
      <c r="CK16" s="428"/>
      <c r="CL16" s="428"/>
      <c r="CM16" s="428"/>
      <c r="CN16" s="428"/>
      <c r="CO16" s="428"/>
      <c r="CP16" s="428"/>
      <c r="CQ16" s="428"/>
      <c r="CR16" s="428"/>
      <c r="CS16" s="429"/>
      <c r="CT16" s="400">
        <v>7.9</v>
      </c>
      <c r="CU16" s="401"/>
      <c r="CV16" s="401"/>
      <c r="CW16" s="401"/>
      <c r="CX16" s="401"/>
      <c r="CY16" s="401"/>
      <c r="CZ16" s="401"/>
      <c r="DA16" s="402"/>
      <c r="DB16" s="400">
        <v>16.100000000000001</v>
      </c>
      <c r="DC16" s="401"/>
      <c r="DD16" s="401"/>
      <c r="DE16" s="401"/>
      <c r="DF16" s="401"/>
      <c r="DG16" s="401"/>
      <c r="DH16" s="401"/>
      <c r="DI16" s="402"/>
      <c r="DJ16" s="186"/>
      <c r="DK16" s="186"/>
      <c r="DL16" s="186"/>
      <c r="DM16" s="186"/>
      <c r="DN16" s="186"/>
      <c r="DO16" s="186"/>
    </row>
    <row r="17" spans="1:119" ht="18.75" customHeight="1" thickBot="1" x14ac:dyDescent="0.2">
      <c r="A17" s="187"/>
      <c r="B17" s="552"/>
      <c r="C17" s="553"/>
      <c r="D17" s="553"/>
      <c r="E17" s="553"/>
      <c r="F17" s="553"/>
      <c r="G17" s="553"/>
      <c r="H17" s="553"/>
      <c r="I17" s="553"/>
      <c r="J17" s="553"/>
      <c r="K17" s="554"/>
      <c r="L17" s="202"/>
      <c r="M17" s="515" t="s">
        <v>154</v>
      </c>
      <c r="N17" s="516"/>
      <c r="O17" s="516"/>
      <c r="P17" s="516"/>
      <c r="Q17" s="517"/>
      <c r="R17" s="518" t="s">
        <v>151</v>
      </c>
      <c r="S17" s="519"/>
      <c r="T17" s="519"/>
      <c r="U17" s="519"/>
      <c r="V17" s="520"/>
      <c r="W17" s="521" t="s">
        <v>155</v>
      </c>
      <c r="X17" s="443"/>
      <c r="Y17" s="443"/>
      <c r="Z17" s="443"/>
      <c r="AA17" s="443"/>
      <c r="AB17" s="444"/>
      <c r="AC17" s="406">
        <v>62657</v>
      </c>
      <c r="AD17" s="407"/>
      <c r="AE17" s="407"/>
      <c r="AF17" s="407"/>
      <c r="AG17" s="408"/>
      <c r="AH17" s="406">
        <v>64211</v>
      </c>
      <c r="AI17" s="407"/>
      <c r="AJ17" s="407"/>
      <c r="AK17" s="407"/>
      <c r="AL17" s="409"/>
      <c r="AM17" s="499"/>
      <c r="AN17" s="404"/>
      <c r="AO17" s="404"/>
      <c r="AP17" s="404"/>
      <c r="AQ17" s="404"/>
      <c r="AR17" s="404"/>
      <c r="AS17" s="404"/>
      <c r="AT17" s="405"/>
      <c r="AU17" s="487"/>
      <c r="AV17" s="488"/>
      <c r="AW17" s="488"/>
      <c r="AX17" s="488"/>
      <c r="AY17" s="410" t="s">
        <v>156</v>
      </c>
      <c r="AZ17" s="411"/>
      <c r="BA17" s="411"/>
      <c r="BB17" s="411"/>
      <c r="BC17" s="411"/>
      <c r="BD17" s="411"/>
      <c r="BE17" s="411"/>
      <c r="BF17" s="411"/>
      <c r="BG17" s="411"/>
      <c r="BH17" s="411"/>
      <c r="BI17" s="411"/>
      <c r="BJ17" s="411"/>
      <c r="BK17" s="411"/>
      <c r="BL17" s="411"/>
      <c r="BM17" s="412"/>
      <c r="BN17" s="430">
        <v>32424513</v>
      </c>
      <c r="BO17" s="431"/>
      <c r="BP17" s="431"/>
      <c r="BQ17" s="431"/>
      <c r="BR17" s="431"/>
      <c r="BS17" s="431"/>
      <c r="BT17" s="431"/>
      <c r="BU17" s="432"/>
      <c r="BV17" s="430">
        <v>31557709</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
      <c r="A18" s="187"/>
      <c r="B18" s="492" t="s">
        <v>157</v>
      </c>
      <c r="C18" s="493"/>
      <c r="D18" s="493"/>
      <c r="E18" s="494"/>
      <c r="F18" s="494"/>
      <c r="G18" s="494"/>
      <c r="H18" s="494"/>
      <c r="I18" s="494"/>
      <c r="J18" s="494"/>
      <c r="K18" s="494"/>
      <c r="L18" s="495">
        <v>212.47</v>
      </c>
      <c r="M18" s="495"/>
      <c r="N18" s="495"/>
      <c r="O18" s="495"/>
      <c r="P18" s="495"/>
      <c r="Q18" s="495"/>
      <c r="R18" s="496"/>
      <c r="S18" s="496"/>
      <c r="T18" s="496"/>
      <c r="U18" s="496"/>
      <c r="V18" s="497"/>
      <c r="W18" s="511"/>
      <c r="X18" s="512"/>
      <c r="Y18" s="512"/>
      <c r="Z18" s="512"/>
      <c r="AA18" s="512"/>
      <c r="AB18" s="522"/>
      <c r="AC18" s="394">
        <v>74</v>
      </c>
      <c r="AD18" s="395"/>
      <c r="AE18" s="395"/>
      <c r="AF18" s="395"/>
      <c r="AG18" s="498"/>
      <c r="AH18" s="394">
        <v>73.7</v>
      </c>
      <c r="AI18" s="395"/>
      <c r="AJ18" s="395"/>
      <c r="AK18" s="395"/>
      <c r="AL18" s="396"/>
      <c r="AM18" s="499"/>
      <c r="AN18" s="404"/>
      <c r="AO18" s="404"/>
      <c r="AP18" s="404"/>
      <c r="AQ18" s="404"/>
      <c r="AR18" s="404"/>
      <c r="AS18" s="404"/>
      <c r="AT18" s="405"/>
      <c r="AU18" s="487"/>
      <c r="AV18" s="488"/>
      <c r="AW18" s="488"/>
      <c r="AX18" s="488"/>
      <c r="AY18" s="410" t="s">
        <v>158</v>
      </c>
      <c r="AZ18" s="411"/>
      <c r="BA18" s="411"/>
      <c r="BB18" s="411"/>
      <c r="BC18" s="411"/>
      <c r="BD18" s="411"/>
      <c r="BE18" s="411"/>
      <c r="BF18" s="411"/>
      <c r="BG18" s="411"/>
      <c r="BH18" s="411"/>
      <c r="BI18" s="411"/>
      <c r="BJ18" s="411"/>
      <c r="BK18" s="411"/>
      <c r="BL18" s="411"/>
      <c r="BM18" s="412"/>
      <c r="BN18" s="430">
        <v>42544660</v>
      </c>
      <c r="BO18" s="431"/>
      <c r="BP18" s="431"/>
      <c r="BQ18" s="431"/>
      <c r="BR18" s="431"/>
      <c r="BS18" s="431"/>
      <c r="BT18" s="431"/>
      <c r="BU18" s="432"/>
      <c r="BV18" s="430">
        <v>42423577</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
      <c r="A19" s="187"/>
      <c r="B19" s="492" t="s">
        <v>159</v>
      </c>
      <c r="C19" s="493"/>
      <c r="D19" s="493"/>
      <c r="E19" s="494"/>
      <c r="F19" s="494"/>
      <c r="G19" s="494"/>
      <c r="H19" s="494"/>
      <c r="I19" s="494"/>
      <c r="J19" s="494"/>
      <c r="K19" s="494"/>
      <c r="L19" s="500">
        <v>892</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160</v>
      </c>
      <c r="AZ19" s="411"/>
      <c r="BA19" s="411"/>
      <c r="BB19" s="411"/>
      <c r="BC19" s="411"/>
      <c r="BD19" s="411"/>
      <c r="BE19" s="411"/>
      <c r="BF19" s="411"/>
      <c r="BG19" s="411"/>
      <c r="BH19" s="411"/>
      <c r="BI19" s="411"/>
      <c r="BJ19" s="411"/>
      <c r="BK19" s="411"/>
      <c r="BL19" s="411"/>
      <c r="BM19" s="412"/>
      <c r="BN19" s="430">
        <v>50189693</v>
      </c>
      <c r="BO19" s="431"/>
      <c r="BP19" s="431"/>
      <c r="BQ19" s="431"/>
      <c r="BR19" s="431"/>
      <c r="BS19" s="431"/>
      <c r="BT19" s="431"/>
      <c r="BU19" s="432"/>
      <c r="BV19" s="430">
        <v>47555904</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
      <c r="A20" s="187"/>
      <c r="B20" s="492" t="s">
        <v>161</v>
      </c>
      <c r="C20" s="493"/>
      <c r="D20" s="493"/>
      <c r="E20" s="494"/>
      <c r="F20" s="494"/>
      <c r="G20" s="494"/>
      <c r="H20" s="494"/>
      <c r="I20" s="494"/>
      <c r="J20" s="494"/>
      <c r="K20" s="494"/>
      <c r="L20" s="500">
        <v>87019</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15">
      <c r="A21" s="187"/>
      <c r="B21" s="489" t="s">
        <v>162</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
      <c r="A22" s="187"/>
      <c r="B22" s="459" t="s">
        <v>163</v>
      </c>
      <c r="C22" s="460"/>
      <c r="D22" s="461"/>
      <c r="E22" s="468" t="s">
        <v>1</v>
      </c>
      <c r="F22" s="443"/>
      <c r="G22" s="443"/>
      <c r="H22" s="443"/>
      <c r="I22" s="443"/>
      <c r="J22" s="443"/>
      <c r="K22" s="444"/>
      <c r="L22" s="468" t="s">
        <v>164</v>
      </c>
      <c r="M22" s="443"/>
      <c r="N22" s="443"/>
      <c r="O22" s="443"/>
      <c r="P22" s="444"/>
      <c r="Q22" s="453" t="s">
        <v>165</v>
      </c>
      <c r="R22" s="454"/>
      <c r="S22" s="454"/>
      <c r="T22" s="454"/>
      <c r="U22" s="454"/>
      <c r="V22" s="469"/>
      <c r="W22" s="471" t="s">
        <v>166</v>
      </c>
      <c r="X22" s="460"/>
      <c r="Y22" s="461"/>
      <c r="Z22" s="468" t="s">
        <v>1</v>
      </c>
      <c r="AA22" s="443"/>
      <c r="AB22" s="443"/>
      <c r="AC22" s="443"/>
      <c r="AD22" s="443"/>
      <c r="AE22" s="443"/>
      <c r="AF22" s="443"/>
      <c r="AG22" s="444"/>
      <c r="AH22" s="442" t="s">
        <v>167</v>
      </c>
      <c r="AI22" s="443"/>
      <c r="AJ22" s="443"/>
      <c r="AK22" s="443"/>
      <c r="AL22" s="444"/>
      <c r="AM22" s="442" t="s">
        <v>168</v>
      </c>
      <c r="AN22" s="448"/>
      <c r="AO22" s="448"/>
      <c r="AP22" s="448"/>
      <c r="AQ22" s="448"/>
      <c r="AR22" s="449"/>
      <c r="AS22" s="453" t="s">
        <v>165</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15">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169</v>
      </c>
      <c r="AZ23" s="423"/>
      <c r="BA23" s="423"/>
      <c r="BB23" s="423"/>
      <c r="BC23" s="423"/>
      <c r="BD23" s="423"/>
      <c r="BE23" s="423"/>
      <c r="BF23" s="423"/>
      <c r="BG23" s="423"/>
      <c r="BH23" s="423"/>
      <c r="BI23" s="423"/>
      <c r="BJ23" s="423"/>
      <c r="BK23" s="423"/>
      <c r="BL23" s="423"/>
      <c r="BM23" s="424"/>
      <c r="BN23" s="430">
        <v>78191674</v>
      </c>
      <c r="BO23" s="431"/>
      <c r="BP23" s="431"/>
      <c r="BQ23" s="431"/>
      <c r="BR23" s="431"/>
      <c r="BS23" s="431"/>
      <c r="BT23" s="431"/>
      <c r="BU23" s="432"/>
      <c r="BV23" s="430">
        <v>79311522</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
      <c r="A24" s="187"/>
      <c r="B24" s="462"/>
      <c r="C24" s="463"/>
      <c r="D24" s="464"/>
      <c r="E24" s="403" t="s">
        <v>170</v>
      </c>
      <c r="F24" s="404"/>
      <c r="G24" s="404"/>
      <c r="H24" s="404"/>
      <c r="I24" s="404"/>
      <c r="J24" s="404"/>
      <c r="K24" s="405"/>
      <c r="L24" s="406">
        <v>1</v>
      </c>
      <c r="M24" s="407"/>
      <c r="N24" s="407"/>
      <c r="O24" s="407"/>
      <c r="P24" s="408"/>
      <c r="Q24" s="406">
        <v>9720</v>
      </c>
      <c r="R24" s="407"/>
      <c r="S24" s="407"/>
      <c r="T24" s="407"/>
      <c r="U24" s="407"/>
      <c r="V24" s="408"/>
      <c r="W24" s="472"/>
      <c r="X24" s="463"/>
      <c r="Y24" s="464"/>
      <c r="Z24" s="403" t="s">
        <v>171</v>
      </c>
      <c r="AA24" s="404"/>
      <c r="AB24" s="404"/>
      <c r="AC24" s="404"/>
      <c r="AD24" s="404"/>
      <c r="AE24" s="404"/>
      <c r="AF24" s="404"/>
      <c r="AG24" s="405"/>
      <c r="AH24" s="406">
        <v>1009</v>
      </c>
      <c r="AI24" s="407"/>
      <c r="AJ24" s="407"/>
      <c r="AK24" s="407"/>
      <c r="AL24" s="408"/>
      <c r="AM24" s="406">
        <v>3122855</v>
      </c>
      <c r="AN24" s="407"/>
      <c r="AO24" s="407"/>
      <c r="AP24" s="407"/>
      <c r="AQ24" s="407"/>
      <c r="AR24" s="408"/>
      <c r="AS24" s="406">
        <v>3095</v>
      </c>
      <c r="AT24" s="407"/>
      <c r="AU24" s="407"/>
      <c r="AV24" s="407"/>
      <c r="AW24" s="407"/>
      <c r="AX24" s="409"/>
      <c r="AY24" s="397" t="s">
        <v>172</v>
      </c>
      <c r="AZ24" s="398"/>
      <c r="BA24" s="398"/>
      <c r="BB24" s="398"/>
      <c r="BC24" s="398"/>
      <c r="BD24" s="398"/>
      <c r="BE24" s="398"/>
      <c r="BF24" s="398"/>
      <c r="BG24" s="398"/>
      <c r="BH24" s="398"/>
      <c r="BI24" s="398"/>
      <c r="BJ24" s="398"/>
      <c r="BK24" s="398"/>
      <c r="BL24" s="398"/>
      <c r="BM24" s="399"/>
      <c r="BN24" s="430">
        <v>46139421</v>
      </c>
      <c r="BO24" s="431"/>
      <c r="BP24" s="431"/>
      <c r="BQ24" s="431"/>
      <c r="BR24" s="431"/>
      <c r="BS24" s="431"/>
      <c r="BT24" s="431"/>
      <c r="BU24" s="432"/>
      <c r="BV24" s="430">
        <v>44698545</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15">
      <c r="A25" s="187"/>
      <c r="B25" s="462"/>
      <c r="C25" s="463"/>
      <c r="D25" s="464"/>
      <c r="E25" s="403" t="s">
        <v>173</v>
      </c>
      <c r="F25" s="404"/>
      <c r="G25" s="404"/>
      <c r="H25" s="404"/>
      <c r="I25" s="404"/>
      <c r="J25" s="404"/>
      <c r="K25" s="405"/>
      <c r="L25" s="406">
        <v>2</v>
      </c>
      <c r="M25" s="407"/>
      <c r="N25" s="407"/>
      <c r="O25" s="407"/>
      <c r="P25" s="408"/>
      <c r="Q25" s="406">
        <v>7920</v>
      </c>
      <c r="R25" s="407"/>
      <c r="S25" s="407"/>
      <c r="T25" s="407"/>
      <c r="U25" s="407"/>
      <c r="V25" s="408"/>
      <c r="W25" s="472"/>
      <c r="X25" s="463"/>
      <c r="Y25" s="464"/>
      <c r="Z25" s="403" t="s">
        <v>174</v>
      </c>
      <c r="AA25" s="404"/>
      <c r="AB25" s="404"/>
      <c r="AC25" s="404"/>
      <c r="AD25" s="404"/>
      <c r="AE25" s="404"/>
      <c r="AF25" s="404"/>
      <c r="AG25" s="405"/>
      <c r="AH25" s="406" t="s">
        <v>138</v>
      </c>
      <c r="AI25" s="407"/>
      <c r="AJ25" s="407"/>
      <c r="AK25" s="407"/>
      <c r="AL25" s="408"/>
      <c r="AM25" s="406" t="s">
        <v>138</v>
      </c>
      <c r="AN25" s="407"/>
      <c r="AO25" s="407"/>
      <c r="AP25" s="407"/>
      <c r="AQ25" s="407"/>
      <c r="AR25" s="408"/>
      <c r="AS25" s="406" t="s">
        <v>138</v>
      </c>
      <c r="AT25" s="407"/>
      <c r="AU25" s="407"/>
      <c r="AV25" s="407"/>
      <c r="AW25" s="407"/>
      <c r="AX25" s="409"/>
      <c r="AY25" s="422" t="s">
        <v>175</v>
      </c>
      <c r="AZ25" s="423"/>
      <c r="BA25" s="423"/>
      <c r="BB25" s="423"/>
      <c r="BC25" s="423"/>
      <c r="BD25" s="423"/>
      <c r="BE25" s="423"/>
      <c r="BF25" s="423"/>
      <c r="BG25" s="423"/>
      <c r="BH25" s="423"/>
      <c r="BI25" s="423"/>
      <c r="BJ25" s="423"/>
      <c r="BK25" s="423"/>
      <c r="BL25" s="423"/>
      <c r="BM25" s="424"/>
      <c r="BN25" s="425" t="s">
        <v>138</v>
      </c>
      <c r="BO25" s="426"/>
      <c r="BP25" s="426"/>
      <c r="BQ25" s="426"/>
      <c r="BR25" s="426"/>
      <c r="BS25" s="426"/>
      <c r="BT25" s="426"/>
      <c r="BU25" s="427"/>
      <c r="BV25" s="425" t="s">
        <v>138</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15">
      <c r="A26" s="187"/>
      <c r="B26" s="462"/>
      <c r="C26" s="463"/>
      <c r="D26" s="464"/>
      <c r="E26" s="403" t="s">
        <v>176</v>
      </c>
      <c r="F26" s="404"/>
      <c r="G26" s="404"/>
      <c r="H26" s="404"/>
      <c r="I26" s="404"/>
      <c r="J26" s="404"/>
      <c r="K26" s="405"/>
      <c r="L26" s="406">
        <v>1</v>
      </c>
      <c r="M26" s="407"/>
      <c r="N26" s="407"/>
      <c r="O26" s="407"/>
      <c r="P26" s="408"/>
      <c r="Q26" s="406">
        <v>6795</v>
      </c>
      <c r="R26" s="407"/>
      <c r="S26" s="407"/>
      <c r="T26" s="407"/>
      <c r="U26" s="407"/>
      <c r="V26" s="408"/>
      <c r="W26" s="472"/>
      <c r="X26" s="463"/>
      <c r="Y26" s="464"/>
      <c r="Z26" s="403" t="s">
        <v>177</v>
      </c>
      <c r="AA26" s="485"/>
      <c r="AB26" s="485"/>
      <c r="AC26" s="485"/>
      <c r="AD26" s="485"/>
      <c r="AE26" s="485"/>
      <c r="AF26" s="485"/>
      <c r="AG26" s="486"/>
      <c r="AH26" s="406">
        <v>103</v>
      </c>
      <c r="AI26" s="407"/>
      <c r="AJ26" s="407"/>
      <c r="AK26" s="407"/>
      <c r="AL26" s="408"/>
      <c r="AM26" s="406">
        <v>342990</v>
      </c>
      <c r="AN26" s="407"/>
      <c r="AO26" s="407"/>
      <c r="AP26" s="407"/>
      <c r="AQ26" s="407"/>
      <c r="AR26" s="408"/>
      <c r="AS26" s="406">
        <v>3330</v>
      </c>
      <c r="AT26" s="407"/>
      <c r="AU26" s="407"/>
      <c r="AV26" s="407"/>
      <c r="AW26" s="407"/>
      <c r="AX26" s="409"/>
      <c r="AY26" s="439" t="s">
        <v>178</v>
      </c>
      <c r="AZ26" s="440"/>
      <c r="BA26" s="440"/>
      <c r="BB26" s="440"/>
      <c r="BC26" s="440"/>
      <c r="BD26" s="440"/>
      <c r="BE26" s="440"/>
      <c r="BF26" s="440"/>
      <c r="BG26" s="440"/>
      <c r="BH26" s="440"/>
      <c r="BI26" s="440"/>
      <c r="BJ26" s="440"/>
      <c r="BK26" s="440"/>
      <c r="BL26" s="440"/>
      <c r="BM26" s="441"/>
      <c r="BN26" s="430" t="s">
        <v>138</v>
      </c>
      <c r="BO26" s="431"/>
      <c r="BP26" s="431"/>
      <c r="BQ26" s="431"/>
      <c r="BR26" s="431"/>
      <c r="BS26" s="431"/>
      <c r="BT26" s="431"/>
      <c r="BU26" s="432"/>
      <c r="BV26" s="430" t="s">
        <v>138</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
      <c r="A27" s="187"/>
      <c r="B27" s="462"/>
      <c r="C27" s="463"/>
      <c r="D27" s="464"/>
      <c r="E27" s="403" t="s">
        <v>179</v>
      </c>
      <c r="F27" s="404"/>
      <c r="G27" s="404"/>
      <c r="H27" s="404"/>
      <c r="I27" s="404"/>
      <c r="J27" s="404"/>
      <c r="K27" s="405"/>
      <c r="L27" s="406">
        <v>1</v>
      </c>
      <c r="M27" s="407"/>
      <c r="N27" s="407"/>
      <c r="O27" s="407"/>
      <c r="P27" s="408"/>
      <c r="Q27" s="406">
        <v>6600</v>
      </c>
      <c r="R27" s="407"/>
      <c r="S27" s="407"/>
      <c r="T27" s="407"/>
      <c r="U27" s="407"/>
      <c r="V27" s="408"/>
      <c r="W27" s="472"/>
      <c r="X27" s="463"/>
      <c r="Y27" s="464"/>
      <c r="Z27" s="403" t="s">
        <v>180</v>
      </c>
      <c r="AA27" s="404"/>
      <c r="AB27" s="404"/>
      <c r="AC27" s="404"/>
      <c r="AD27" s="404"/>
      <c r="AE27" s="404"/>
      <c r="AF27" s="404"/>
      <c r="AG27" s="405"/>
      <c r="AH27" s="406">
        <v>65</v>
      </c>
      <c r="AI27" s="407"/>
      <c r="AJ27" s="407"/>
      <c r="AK27" s="407"/>
      <c r="AL27" s="408"/>
      <c r="AM27" s="406">
        <v>262869</v>
      </c>
      <c r="AN27" s="407"/>
      <c r="AO27" s="407"/>
      <c r="AP27" s="407"/>
      <c r="AQ27" s="407"/>
      <c r="AR27" s="408"/>
      <c r="AS27" s="406">
        <v>4044</v>
      </c>
      <c r="AT27" s="407"/>
      <c r="AU27" s="407"/>
      <c r="AV27" s="407"/>
      <c r="AW27" s="407"/>
      <c r="AX27" s="409"/>
      <c r="AY27" s="436" t="s">
        <v>181</v>
      </c>
      <c r="AZ27" s="437"/>
      <c r="BA27" s="437"/>
      <c r="BB27" s="437"/>
      <c r="BC27" s="437"/>
      <c r="BD27" s="437"/>
      <c r="BE27" s="437"/>
      <c r="BF27" s="437"/>
      <c r="BG27" s="437"/>
      <c r="BH27" s="437"/>
      <c r="BI27" s="437"/>
      <c r="BJ27" s="437"/>
      <c r="BK27" s="437"/>
      <c r="BL27" s="437"/>
      <c r="BM27" s="438"/>
      <c r="BN27" s="433">
        <v>2904351</v>
      </c>
      <c r="BO27" s="434"/>
      <c r="BP27" s="434"/>
      <c r="BQ27" s="434"/>
      <c r="BR27" s="434"/>
      <c r="BS27" s="434"/>
      <c r="BT27" s="434"/>
      <c r="BU27" s="435"/>
      <c r="BV27" s="433">
        <v>2901554</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15">
      <c r="A28" s="187"/>
      <c r="B28" s="462"/>
      <c r="C28" s="463"/>
      <c r="D28" s="464"/>
      <c r="E28" s="403" t="s">
        <v>182</v>
      </c>
      <c r="F28" s="404"/>
      <c r="G28" s="404"/>
      <c r="H28" s="404"/>
      <c r="I28" s="404"/>
      <c r="J28" s="404"/>
      <c r="K28" s="405"/>
      <c r="L28" s="406">
        <v>1</v>
      </c>
      <c r="M28" s="407"/>
      <c r="N28" s="407"/>
      <c r="O28" s="407"/>
      <c r="P28" s="408"/>
      <c r="Q28" s="406">
        <v>6100</v>
      </c>
      <c r="R28" s="407"/>
      <c r="S28" s="407"/>
      <c r="T28" s="407"/>
      <c r="U28" s="407"/>
      <c r="V28" s="408"/>
      <c r="W28" s="472"/>
      <c r="X28" s="463"/>
      <c r="Y28" s="464"/>
      <c r="Z28" s="403" t="s">
        <v>183</v>
      </c>
      <c r="AA28" s="404"/>
      <c r="AB28" s="404"/>
      <c r="AC28" s="404"/>
      <c r="AD28" s="404"/>
      <c r="AE28" s="404"/>
      <c r="AF28" s="404"/>
      <c r="AG28" s="405"/>
      <c r="AH28" s="406" t="s">
        <v>138</v>
      </c>
      <c r="AI28" s="407"/>
      <c r="AJ28" s="407"/>
      <c r="AK28" s="407"/>
      <c r="AL28" s="408"/>
      <c r="AM28" s="406" t="s">
        <v>138</v>
      </c>
      <c r="AN28" s="407"/>
      <c r="AO28" s="407"/>
      <c r="AP28" s="407"/>
      <c r="AQ28" s="407"/>
      <c r="AR28" s="408"/>
      <c r="AS28" s="406" t="s">
        <v>138</v>
      </c>
      <c r="AT28" s="407"/>
      <c r="AU28" s="407"/>
      <c r="AV28" s="407"/>
      <c r="AW28" s="407"/>
      <c r="AX28" s="409"/>
      <c r="AY28" s="413" t="s">
        <v>184</v>
      </c>
      <c r="AZ28" s="414"/>
      <c r="BA28" s="414"/>
      <c r="BB28" s="415"/>
      <c r="BC28" s="422" t="s">
        <v>47</v>
      </c>
      <c r="BD28" s="423"/>
      <c r="BE28" s="423"/>
      <c r="BF28" s="423"/>
      <c r="BG28" s="423"/>
      <c r="BH28" s="423"/>
      <c r="BI28" s="423"/>
      <c r="BJ28" s="423"/>
      <c r="BK28" s="423"/>
      <c r="BL28" s="423"/>
      <c r="BM28" s="424"/>
      <c r="BN28" s="425">
        <v>2816462</v>
      </c>
      <c r="BO28" s="426"/>
      <c r="BP28" s="426"/>
      <c r="BQ28" s="426"/>
      <c r="BR28" s="426"/>
      <c r="BS28" s="426"/>
      <c r="BT28" s="426"/>
      <c r="BU28" s="427"/>
      <c r="BV28" s="425">
        <v>2495879</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15">
      <c r="A29" s="187"/>
      <c r="B29" s="462"/>
      <c r="C29" s="463"/>
      <c r="D29" s="464"/>
      <c r="E29" s="403" t="s">
        <v>185</v>
      </c>
      <c r="F29" s="404"/>
      <c r="G29" s="404"/>
      <c r="H29" s="404"/>
      <c r="I29" s="404"/>
      <c r="J29" s="404"/>
      <c r="K29" s="405"/>
      <c r="L29" s="406">
        <v>30</v>
      </c>
      <c r="M29" s="407"/>
      <c r="N29" s="407"/>
      <c r="O29" s="407"/>
      <c r="P29" s="408"/>
      <c r="Q29" s="406">
        <v>5900</v>
      </c>
      <c r="R29" s="407"/>
      <c r="S29" s="407"/>
      <c r="T29" s="407"/>
      <c r="U29" s="407"/>
      <c r="V29" s="408"/>
      <c r="W29" s="473"/>
      <c r="X29" s="474"/>
      <c r="Y29" s="475"/>
      <c r="Z29" s="403" t="s">
        <v>186</v>
      </c>
      <c r="AA29" s="404"/>
      <c r="AB29" s="404"/>
      <c r="AC29" s="404"/>
      <c r="AD29" s="404"/>
      <c r="AE29" s="404"/>
      <c r="AF29" s="404"/>
      <c r="AG29" s="405"/>
      <c r="AH29" s="406">
        <v>1074</v>
      </c>
      <c r="AI29" s="407"/>
      <c r="AJ29" s="407"/>
      <c r="AK29" s="407"/>
      <c r="AL29" s="408"/>
      <c r="AM29" s="406">
        <v>3385724</v>
      </c>
      <c r="AN29" s="407"/>
      <c r="AO29" s="407"/>
      <c r="AP29" s="407"/>
      <c r="AQ29" s="407"/>
      <c r="AR29" s="408"/>
      <c r="AS29" s="406">
        <v>3152</v>
      </c>
      <c r="AT29" s="407"/>
      <c r="AU29" s="407"/>
      <c r="AV29" s="407"/>
      <c r="AW29" s="407"/>
      <c r="AX29" s="409"/>
      <c r="AY29" s="416"/>
      <c r="AZ29" s="417"/>
      <c r="BA29" s="417"/>
      <c r="BB29" s="418"/>
      <c r="BC29" s="410" t="s">
        <v>187</v>
      </c>
      <c r="BD29" s="411"/>
      <c r="BE29" s="411"/>
      <c r="BF29" s="411"/>
      <c r="BG29" s="411"/>
      <c r="BH29" s="411"/>
      <c r="BI29" s="411"/>
      <c r="BJ29" s="411"/>
      <c r="BK29" s="411"/>
      <c r="BL29" s="411"/>
      <c r="BM29" s="412"/>
      <c r="BN29" s="430">
        <v>34476</v>
      </c>
      <c r="BO29" s="431"/>
      <c r="BP29" s="431"/>
      <c r="BQ29" s="431"/>
      <c r="BR29" s="431"/>
      <c r="BS29" s="431"/>
      <c r="BT29" s="431"/>
      <c r="BU29" s="432"/>
      <c r="BV29" s="430">
        <v>34473</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188</v>
      </c>
      <c r="X30" s="483"/>
      <c r="Y30" s="483"/>
      <c r="Z30" s="483"/>
      <c r="AA30" s="483"/>
      <c r="AB30" s="483"/>
      <c r="AC30" s="483"/>
      <c r="AD30" s="483"/>
      <c r="AE30" s="483"/>
      <c r="AF30" s="483"/>
      <c r="AG30" s="484"/>
      <c r="AH30" s="394">
        <v>98.9</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49</v>
      </c>
      <c r="BD30" s="398"/>
      <c r="BE30" s="398"/>
      <c r="BF30" s="398"/>
      <c r="BG30" s="398"/>
      <c r="BH30" s="398"/>
      <c r="BI30" s="398"/>
      <c r="BJ30" s="398"/>
      <c r="BK30" s="398"/>
      <c r="BL30" s="398"/>
      <c r="BM30" s="399"/>
      <c r="BN30" s="433">
        <v>5372158</v>
      </c>
      <c r="BO30" s="434"/>
      <c r="BP30" s="434"/>
      <c r="BQ30" s="434"/>
      <c r="BR30" s="434"/>
      <c r="BS30" s="434"/>
      <c r="BT30" s="434"/>
      <c r="BU30" s="435"/>
      <c r="BV30" s="433">
        <v>5078160</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3" t="s">
        <v>195</v>
      </c>
      <c r="D33" s="393"/>
      <c r="E33" s="392" t="s">
        <v>196</v>
      </c>
      <c r="F33" s="392"/>
      <c r="G33" s="392"/>
      <c r="H33" s="392"/>
      <c r="I33" s="392"/>
      <c r="J33" s="392"/>
      <c r="K33" s="392"/>
      <c r="L33" s="392"/>
      <c r="M33" s="392"/>
      <c r="N33" s="392"/>
      <c r="O33" s="392"/>
      <c r="P33" s="392"/>
      <c r="Q33" s="392"/>
      <c r="R33" s="392"/>
      <c r="S33" s="392"/>
      <c r="T33" s="216"/>
      <c r="U33" s="393" t="s">
        <v>195</v>
      </c>
      <c r="V33" s="393"/>
      <c r="W33" s="392" t="s">
        <v>196</v>
      </c>
      <c r="X33" s="392"/>
      <c r="Y33" s="392"/>
      <c r="Z33" s="392"/>
      <c r="AA33" s="392"/>
      <c r="AB33" s="392"/>
      <c r="AC33" s="392"/>
      <c r="AD33" s="392"/>
      <c r="AE33" s="392"/>
      <c r="AF33" s="392"/>
      <c r="AG33" s="392"/>
      <c r="AH33" s="392"/>
      <c r="AI33" s="392"/>
      <c r="AJ33" s="392"/>
      <c r="AK33" s="392"/>
      <c r="AL33" s="216"/>
      <c r="AM33" s="393" t="s">
        <v>195</v>
      </c>
      <c r="AN33" s="393"/>
      <c r="AO33" s="392" t="s">
        <v>196</v>
      </c>
      <c r="AP33" s="392"/>
      <c r="AQ33" s="392"/>
      <c r="AR33" s="392"/>
      <c r="AS33" s="392"/>
      <c r="AT33" s="392"/>
      <c r="AU33" s="392"/>
      <c r="AV33" s="392"/>
      <c r="AW33" s="392"/>
      <c r="AX33" s="392"/>
      <c r="AY33" s="392"/>
      <c r="AZ33" s="392"/>
      <c r="BA33" s="392"/>
      <c r="BB33" s="392"/>
      <c r="BC33" s="392"/>
      <c r="BD33" s="217"/>
      <c r="BE33" s="392" t="s">
        <v>197</v>
      </c>
      <c r="BF33" s="392"/>
      <c r="BG33" s="392" t="s">
        <v>198</v>
      </c>
      <c r="BH33" s="392"/>
      <c r="BI33" s="392"/>
      <c r="BJ33" s="392"/>
      <c r="BK33" s="392"/>
      <c r="BL33" s="392"/>
      <c r="BM33" s="392"/>
      <c r="BN33" s="392"/>
      <c r="BO33" s="392"/>
      <c r="BP33" s="392"/>
      <c r="BQ33" s="392"/>
      <c r="BR33" s="392"/>
      <c r="BS33" s="392"/>
      <c r="BT33" s="392"/>
      <c r="BU33" s="392"/>
      <c r="BV33" s="217"/>
      <c r="BW33" s="393" t="s">
        <v>197</v>
      </c>
      <c r="BX33" s="393"/>
      <c r="BY33" s="392" t="s">
        <v>199</v>
      </c>
      <c r="BZ33" s="392"/>
      <c r="CA33" s="392"/>
      <c r="CB33" s="392"/>
      <c r="CC33" s="392"/>
      <c r="CD33" s="392"/>
      <c r="CE33" s="392"/>
      <c r="CF33" s="392"/>
      <c r="CG33" s="392"/>
      <c r="CH33" s="392"/>
      <c r="CI33" s="392"/>
      <c r="CJ33" s="392"/>
      <c r="CK33" s="392"/>
      <c r="CL33" s="392"/>
      <c r="CM33" s="392"/>
      <c r="CN33" s="216"/>
      <c r="CO33" s="393" t="s">
        <v>195</v>
      </c>
      <c r="CP33" s="393"/>
      <c r="CQ33" s="392" t="s">
        <v>200</v>
      </c>
      <c r="CR33" s="392"/>
      <c r="CS33" s="392"/>
      <c r="CT33" s="392"/>
      <c r="CU33" s="392"/>
      <c r="CV33" s="392"/>
      <c r="CW33" s="392"/>
      <c r="CX33" s="392"/>
      <c r="CY33" s="392"/>
      <c r="CZ33" s="392"/>
      <c r="DA33" s="392"/>
      <c r="DB33" s="392"/>
      <c r="DC33" s="392"/>
      <c r="DD33" s="392"/>
      <c r="DE33" s="392"/>
      <c r="DF33" s="216"/>
      <c r="DG33" s="391" t="s">
        <v>201</v>
      </c>
      <c r="DH33" s="391"/>
      <c r="DI33" s="218"/>
      <c r="DJ33" s="186"/>
      <c r="DK33" s="186"/>
      <c r="DL33" s="186"/>
      <c r="DM33" s="186"/>
      <c r="DN33" s="186"/>
      <c r="DO33" s="186"/>
    </row>
    <row r="34" spans="1:119" ht="32.25" customHeight="1" x14ac:dyDescent="0.15">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4</v>
      </c>
      <c r="V34" s="389"/>
      <c r="W34" s="388" t="str">
        <f>IF('各会計、関係団体の財政状況及び健全化判断比率'!B28="","",'各会計、関係団体の財政状況及び健全化判断比率'!B28)</f>
        <v>国民健康保険事業特別会計</v>
      </c>
      <c r="X34" s="388"/>
      <c r="Y34" s="388"/>
      <c r="Z34" s="388"/>
      <c r="AA34" s="388"/>
      <c r="AB34" s="388"/>
      <c r="AC34" s="388"/>
      <c r="AD34" s="388"/>
      <c r="AE34" s="388"/>
      <c r="AF34" s="388"/>
      <c r="AG34" s="388"/>
      <c r="AH34" s="388"/>
      <c r="AI34" s="388"/>
      <c r="AJ34" s="388"/>
      <c r="AK34" s="388"/>
      <c r="AL34" s="214"/>
      <c r="AM34" s="389">
        <f>IF(AO34="","",MAX(C34:D43,U34:V43)+1)</f>
        <v>8</v>
      </c>
      <c r="AN34" s="389"/>
      <c r="AO34" s="388" t="str">
        <f>IF('各会計、関係団体の財政状況及び健全化判断比率'!B32="","",'各会計、関係団体の財政状況及び健全化判断比率'!B32)</f>
        <v>水道事業会計</v>
      </c>
      <c r="AP34" s="388"/>
      <c r="AQ34" s="388"/>
      <c r="AR34" s="388"/>
      <c r="AS34" s="388"/>
      <c r="AT34" s="388"/>
      <c r="AU34" s="388"/>
      <c r="AV34" s="388"/>
      <c r="AW34" s="388"/>
      <c r="AX34" s="388"/>
      <c r="AY34" s="388"/>
      <c r="AZ34" s="388"/>
      <c r="BA34" s="388"/>
      <c r="BB34" s="388"/>
      <c r="BC34" s="388"/>
      <c r="BD34" s="214"/>
      <c r="BE34" s="389">
        <f>IF(BG34="","",MAX(C34:D43,U34:V43,AM34:AN43)+1)</f>
        <v>13</v>
      </c>
      <c r="BF34" s="389"/>
      <c r="BG34" s="388" t="str">
        <f>IF('各会計、関係団体の財政状況及び健全化判断比率'!B37="","",'各会計、関係団体の財政状況及び健全化判断比率'!B37)</f>
        <v>農業集落排水事業特別会計</v>
      </c>
      <c r="BH34" s="388"/>
      <c r="BI34" s="388"/>
      <c r="BJ34" s="388"/>
      <c r="BK34" s="388"/>
      <c r="BL34" s="388"/>
      <c r="BM34" s="388"/>
      <c r="BN34" s="388"/>
      <c r="BO34" s="388"/>
      <c r="BP34" s="388"/>
      <c r="BQ34" s="388"/>
      <c r="BR34" s="388"/>
      <c r="BS34" s="388"/>
      <c r="BT34" s="388"/>
      <c r="BU34" s="388"/>
      <c r="BV34" s="214"/>
      <c r="BW34" s="389">
        <f>IF(BY34="","",MAX(C34:D43,U34:V43,AM34:AN43,BE34:BF43)+1)</f>
        <v>15</v>
      </c>
      <c r="BX34" s="389"/>
      <c r="BY34" s="388" t="str">
        <f>IF('各会計、関係団体の財政状況及び健全化判断比率'!B68="","",'各会計、関係団体の財政状況及び健全化判断比率'!B68)</f>
        <v>甲府地区広域行政事務組合
（一般会計）</v>
      </c>
      <c r="BZ34" s="388"/>
      <c r="CA34" s="388"/>
      <c r="CB34" s="388"/>
      <c r="CC34" s="388"/>
      <c r="CD34" s="388"/>
      <c r="CE34" s="388"/>
      <c r="CF34" s="388"/>
      <c r="CG34" s="388"/>
      <c r="CH34" s="388"/>
      <c r="CI34" s="388"/>
      <c r="CJ34" s="388"/>
      <c r="CK34" s="388"/>
      <c r="CL34" s="388"/>
      <c r="CM34" s="388"/>
      <c r="CN34" s="214"/>
      <c r="CO34" s="389">
        <f>IF(CQ34="","",MAX(C34:D43,U34:V43,AM34:AN43,BE34:BF43,BW34:BX43)+1)</f>
        <v>25</v>
      </c>
      <c r="CP34" s="389"/>
      <c r="CQ34" s="388" t="str">
        <f>IF('各会計、関係団体の財政状況及び健全化判断比率'!BS7="","",'各会計、関係団体の財政状況及び健全化判断比率'!BS7)</f>
        <v>甲府市学校給食会</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
      </c>
      <c r="DH34" s="390"/>
      <c r="DI34" s="218"/>
      <c r="DJ34" s="186"/>
      <c r="DK34" s="186"/>
      <c r="DL34" s="186"/>
      <c r="DM34" s="186"/>
      <c r="DN34" s="186"/>
      <c r="DO34" s="186"/>
    </row>
    <row r="35" spans="1:119" ht="32.25" customHeight="1" x14ac:dyDescent="0.15">
      <c r="A35" s="187"/>
      <c r="B35" s="213"/>
      <c r="C35" s="389">
        <f>IF(E35="","",C34+1)</f>
        <v>2</v>
      </c>
      <c r="D35" s="389"/>
      <c r="E35" s="388" t="str">
        <f>IF('各会計、関係団体の財政状況及び健全化判断比率'!B8="","",'各会計、関係団体の財政状況及び健全化判断比率'!B8)</f>
        <v>住宅新築資金等貸付事業特別会計</v>
      </c>
      <c r="F35" s="388"/>
      <c r="G35" s="388"/>
      <c r="H35" s="388"/>
      <c r="I35" s="388"/>
      <c r="J35" s="388"/>
      <c r="K35" s="388"/>
      <c r="L35" s="388"/>
      <c r="M35" s="388"/>
      <c r="N35" s="388"/>
      <c r="O35" s="388"/>
      <c r="P35" s="388"/>
      <c r="Q35" s="388"/>
      <c r="R35" s="388"/>
      <c r="S35" s="388"/>
      <c r="T35" s="214"/>
      <c r="U35" s="389">
        <f>IF(W35="","",U34+1)</f>
        <v>5</v>
      </c>
      <c r="V35" s="389"/>
      <c r="W35" s="388" t="str">
        <f>IF('各会計、関係団体の財政状況及び健全化判断比率'!B29="","",'各会計、関係団体の財政状況及び健全化判断比率'!B29)</f>
        <v>介護保険事業特別会計</v>
      </c>
      <c r="X35" s="388"/>
      <c r="Y35" s="388"/>
      <c r="Z35" s="388"/>
      <c r="AA35" s="388"/>
      <c r="AB35" s="388"/>
      <c r="AC35" s="388"/>
      <c r="AD35" s="388"/>
      <c r="AE35" s="388"/>
      <c r="AF35" s="388"/>
      <c r="AG35" s="388"/>
      <c r="AH35" s="388"/>
      <c r="AI35" s="388"/>
      <c r="AJ35" s="388"/>
      <c r="AK35" s="388"/>
      <c r="AL35" s="214"/>
      <c r="AM35" s="389">
        <f t="shared" ref="AM35:AM43" si="0">IF(AO35="","",AM34+1)</f>
        <v>9</v>
      </c>
      <c r="AN35" s="389"/>
      <c r="AO35" s="388" t="str">
        <f>IF('各会計、関係団体の財政状況及び健全化判断比率'!B33="","",'各会計、関係団体の財政状況及び健全化判断比率'!B33)</f>
        <v>病院事業会計</v>
      </c>
      <c r="AP35" s="388"/>
      <c r="AQ35" s="388"/>
      <c r="AR35" s="388"/>
      <c r="AS35" s="388"/>
      <c r="AT35" s="388"/>
      <c r="AU35" s="388"/>
      <c r="AV35" s="388"/>
      <c r="AW35" s="388"/>
      <c r="AX35" s="388"/>
      <c r="AY35" s="388"/>
      <c r="AZ35" s="388"/>
      <c r="BA35" s="388"/>
      <c r="BB35" s="388"/>
      <c r="BC35" s="388"/>
      <c r="BD35" s="214"/>
      <c r="BE35" s="389">
        <f t="shared" ref="BE35:BE43" si="1">IF(BG35="","",BE34+1)</f>
        <v>14</v>
      </c>
      <c r="BF35" s="389"/>
      <c r="BG35" s="388" t="str">
        <f>IF('各会計、関係団体の財政状況及び健全化判断比率'!B38="","",'各会計、関係団体の財政状況及び健全化判断比率'!B38)</f>
        <v>浄化槽事業特別会計</v>
      </c>
      <c r="BH35" s="388"/>
      <c r="BI35" s="388"/>
      <c r="BJ35" s="388"/>
      <c r="BK35" s="388"/>
      <c r="BL35" s="388"/>
      <c r="BM35" s="388"/>
      <c r="BN35" s="388"/>
      <c r="BO35" s="388"/>
      <c r="BP35" s="388"/>
      <c r="BQ35" s="388"/>
      <c r="BR35" s="388"/>
      <c r="BS35" s="388"/>
      <c r="BT35" s="388"/>
      <c r="BU35" s="388"/>
      <c r="BV35" s="214"/>
      <c r="BW35" s="389">
        <f t="shared" ref="BW35:BW43" si="2">IF(BY35="","",BW34+1)</f>
        <v>16</v>
      </c>
      <c r="BX35" s="389"/>
      <c r="BY35" s="388" t="str">
        <f>IF('各会計、関係団体の財政状況及び健全化判断比率'!B69="","",'各会計、関係団体の財政状況及び健全化判断比率'!B69)</f>
        <v>甲府地区広域行政事務組合
（ふるさと市町村圏事業特別会計）</v>
      </c>
      <c r="BZ35" s="388"/>
      <c r="CA35" s="388"/>
      <c r="CB35" s="388"/>
      <c r="CC35" s="388"/>
      <c r="CD35" s="388"/>
      <c r="CE35" s="388"/>
      <c r="CF35" s="388"/>
      <c r="CG35" s="388"/>
      <c r="CH35" s="388"/>
      <c r="CI35" s="388"/>
      <c r="CJ35" s="388"/>
      <c r="CK35" s="388"/>
      <c r="CL35" s="388"/>
      <c r="CM35" s="388"/>
      <c r="CN35" s="214"/>
      <c r="CO35" s="389">
        <f t="shared" ref="CO35:CO43" si="3">IF(CQ35="","",CO34+1)</f>
        <v>26</v>
      </c>
      <c r="CP35" s="389"/>
      <c r="CQ35" s="388" t="str">
        <f>IF('各会計、関係団体の財政状況及び健全化判断比率'!BS8="","",'各会計、関係団体の財政状況及び健全化判断比率'!BS8)</f>
        <v>甲府市スポーツ協会</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15">
      <c r="A36" s="187"/>
      <c r="B36" s="213"/>
      <c r="C36" s="389">
        <f>IF(E36="","",C35+1)</f>
        <v>3</v>
      </c>
      <c r="D36" s="389"/>
      <c r="E36" s="388" t="str">
        <f>IF('各会計、関係団体の財政状況及び健全化判断比率'!B9="","",'各会計、関係団体の財政状況及び健全化判断比率'!B9)</f>
        <v>母子父子寡婦福祉資金貸付事業特別会計</v>
      </c>
      <c r="F36" s="388"/>
      <c r="G36" s="388"/>
      <c r="H36" s="388"/>
      <c r="I36" s="388"/>
      <c r="J36" s="388"/>
      <c r="K36" s="388"/>
      <c r="L36" s="388"/>
      <c r="M36" s="388"/>
      <c r="N36" s="388"/>
      <c r="O36" s="388"/>
      <c r="P36" s="388"/>
      <c r="Q36" s="388"/>
      <c r="R36" s="388"/>
      <c r="S36" s="388"/>
      <c r="T36" s="214"/>
      <c r="U36" s="389">
        <f t="shared" ref="U36:U43" si="4">IF(W36="","",U35+1)</f>
        <v>6</v>
      </c>
      <c r="V36" s="389"/>
      <c r="W36" s="388" t="str">
        <f>IF('各会計、関係団体の財政状況及び健全化判断比率'!B30="","",'各会計、関係団体の財政状況及び健全化判断比率'!B30)</f>
        <v>後期高齢者医療事業特別会計</v>
      </c>
      <c r="X36" s="388"/>
      <c r="Y36" s="388"/>
      <c r="Z36" s="388"/>
      <c r="AA36" s="388"/>
      <c r="AB36" s="388"/>
      <c r="AC36" s="388"/>
      <c r="AD36" s="388"/>
      <c r="AE36" s="388"/>
      <c r="AF36" s="388"/>
      <c r="AG36" s="388"/>
      <c r="AH36" s="388"/>
      <c r="AI36" s="388"/>
      <c r="AJ36" s="388"/>
      <c r="AK36" s="388"/>
      <c r="AL36" s="214"/>
      <c r="AM36" s="389">
        <f t="shared" si="0"/>
        <v>10</v>
      </c>
      <c r="AN36" s="389"/>
      <c r="AO36" s="388" t="str">
        <f>IF('各会計、関係団体の財政状況及び健全化判断比率'!B34="","",'各会計、関係団体の財政状況及び健全化判断比率'!B34)</f>
        <v>地方卸売市場事業会計</v>
      </c>
      <c r="AP36" s="388"/>
      <c r="AQ36" s="388"/>
      <c r="AR36" s="388"/>
      <c r="AS36" s="388"/>
      <c r="AT36" s="388"/>
      <c r="AU36" s="388"/>
      <c r="AV36" s="388"/>
      <c r="AW36" s="388"/>
      <c r="AX36" s="388"/>
      <c r="AY36" s="388"/>
      <c r="AZ36" s="388"/>
      <c r="BA36" s="388"/>
      <c r="BB36" s="388"/>
      <c r="BC36" s="388"/>
      <c r="BD36" s="214"/>
      <c r="BE36" s="389" t="str">
        <f t="shared" si="1"/>
        <v/>
      </c>
      <c r="BF36" s="389"/>
      <c r="BG36" s="388"/>
      <c r="BH36" s="388"/>
      <c r="BI36" s="388"/>
      <c r="BJ36" s="388"/>
      <c r="BK36" s="388"/>
      <c r="BL36" s="388"/>
      <c r="BM36" s="388"/>
      <c r="BN36" s="388"/>
      <c r="BO36" s="388"/>
      <c r="BP36" s="388"/>
      <c r="BQ36" s="388"/>
      <c r="BR36" s="388"/>
      <c r="BS36" s="388"/>
      <c r="BT36" s="388"/>
      <c r="BU36" s="388"/>
      <c r="BV36" s="214"/>
      <c r="BW36" s="389">
        <f t="shared" si="2"/>
        <v>17</v>
      </c>
      <c r="BX36" s="389"/>
      <c r="BY36" s="388" t="str">
        <f>IF('各会計、関係団体の財政状況及び健全化判断比率'!B70="","",'各会計、関係団体の財政状況及び健全化判断比率'!B70)</f>
        <v>甲府地区広域行政事務組合
（消防事業特別会計）</v>
      </c>
      <c r="BZ36" s="388"/>
      <c r="CA36" s="388"/>
      <c r="CB36" s="388"/>
      <c r="CC36" s="388"/>
      <c r="CD36" s="388"/>
      <c r="CE36" s="388"/>
      <c r="CF36" s="388"/>
      <c r="CG36" s="388"/>
      <c r="CH36" s="388"/>
      <c r="CI36" s="388"/>
      <c r="CJ36" s="388"/>
      <c r="CK36" s="388"/>
      <c r="CL36" s="388"/>
      <c r="CM36" s="388"/>
      <c r="CN36" s="214"/>
      <c r="CO36" s="389">
        <f t="shared" si="3"/>
        <v>27</v>
      </c>
      <c r="CP36" s="389"/>
      <c r="CQ36" s="388" t="str">
        <f>IF('各会計、関係団体の財政状況及び健全化判断比率'!BS9="","",'各会計、関係団体の財政状況及び健全化判断比率'!BS9)</f>
        <v>甲府市勤労者福祉サービスセンター</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15">
      <c r="A37" s="187"/>
      <c r="B37" s="213"/>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f t="shared" si="4"/>
        <v>7</v>
      </c>
      <c r="V37" s="389"/>
      <c r="W37" s="388" t="str">
        <f>IF('各会計、関係団体の財政状況及び健全化判断比率'!B31="","",'各会計、関係団体の財政状況及び健全化判断比率'!B31)</f>
        <v>交通災害共済事業特別会計</v>
      </c>
      <c r="X37" s="388"/>
      <c r="Y37" s="388"/>
      <c r="Z37" s="388"/>
      <c r="AA37" s="388"/>
      <c r="AB37" s="388"/>
      <c r="AC37" s="388"/>
      <c r="AD37" s="388"/>
      <c r="AE37" s="388"/>
      <c r="AF37" s="388"/>
      <c r="AG37" s="388"/>
      <c r="AH37" s="388"/>
      <c r="AI37" s="388"/>
      <c r="AJ37" s="388"/>
      <c r="AK37" s="388"/>
      <c r="AL37" s="214"/>
      <c r="AM37" s="389">
        <f t="shared" si="0"/>
        <v>11</v>
      </c>
      <c r="AN37" s="389"/>
      <c r="AO37" s="388" t="str">
        <f>IF('各会計、関係団体の財政状況及び健全化判断比率'!B35="","",'各会計、関係団体の財政状況及び健全化判断比率'!B35)</f>
        <v>下水道事業会計</v>
      </c>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18</v>
      </c>
      <c r="BX37" s="389"/>
      <c r="BY37" s="388" t="str">
        <f>IF('各会計、関係団体の財政状況及び健全化判断比率'!B71="","",'各会計、関係団体の財政状況及び健全化判断比率'!B71)</f>
        <v>甲府地区広域行政事務組合
（視聴覚ライブラリー事業特別会計）</v>
      </c>
      <c r="BZ37" s="388"/>
      <c r="CA37" s="388"/>
      <c r="CB37" s="388"/>
      <c r="CC37" s="388"/>
      <c r="CD37" s="388"/>
      <c r="CE37" s="388"/>
      <c r="CF37" s="388"/>
      <c r="CG37" s="388"/>
      <c r="CH37" s="388"/>
      <c r="CI37" s="388"/>
      <c r="CJ37" s="388"/>
      <c r="CK37" s="388"/>
      <c r="CL37" s="388"/>
      <c r="CM37" s="388"/>
      <c r="CN37" s="214"/>
      <c r="CO37" s="389">
        <f t="shared" si="3"/>
        <v>28</v>
      </c>
      <c r="CP37" s="389"/>
      <c r="CQ37" s="388" t="str">
        <f>IF('各会計、関係団体の財政状況及び健全化判断比率'!BS10="","",'各会計、関係団体の財政状況及び健全化判断比率'!BS10)</f>
        <v>甲府市土地開発公社</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v>
      </c>
      <c r="DH37" s="390"/>
      <c r="DI37" s="218"/>
      <c r="DJ37" s="186"/>
      <c r="DK37" s="186"/>
      <c r="DL37" s="186"/>
      <c r="DM37" s="186"/>
      <c r="DN37" s="186"/>
      <c r="DO37" s="186"/>
    </row>
    <row r="38" spans="1:119" ht="32.25" customHeight="1" x14ac:dyDescent="0.15">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f t="shared" si="0"/>
        <v>12</v>
      </c>
      <c r="AN38" s="389"/>
      <c r="AO38" s="388" t="str">
        <f>IF('各会計、関係団体の財政状況及び健全化判断比率'!B36="","",'各会計、関係団体の財政状況及び健全化判断比率'!B36)</f>
        <v>簡易水道等事業会計</v>
      </c>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f t="shared" si="2"/>
        <v>19</v>
      </c>
      <c r="BX38" s="389"/>
      <c r="BY38" s="388" t="str">
        <f>IF('各会計、関係団体の財政状況及び健全化判断比率'!B72="","",'各会計、関係団体の財政状況及び健全化判断比率'!B72)</f>
        <v>甲府地区広域行政事務組合
（国母公園管理事業特別会計）</v>
      </c>
      <c r="BZ38" s="388"/>
      <c r="CA38" s="388"/>
      <c r="CB38" s="388"/>
      <c r="CC38" s="388"/>
      <c r="CD38" s="388"/>
      <c r="CE38" s="388"/>
      <c r="CF38" s="388"/>
      <c r="CG38" s="388"/>
      <c r="CH38" s="388"/>
      <c r="CI38" s="388"/>
      <c r="CJ38" s="388"/>
      <c r="CK38" s="388"/>
      <c r="CL38" s="388"/>
      <c r="CM38" s="388"/>
      <c r="CN38" s="214"/>
      <c r="CO38" s="389" t="str">
        <f t="shared" si="3"/>
        <v/>
      </c>
      <c r="CP38" s="389"/>
      <c r="CQ38" s="388" t="str">
        <f>IF('各会計、関係団体の財政状況及び健全化判断比率'!BS11="","",'各会計、関係団体の財政状況及び健全化判断比率'!BS11)</f>
        <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15">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f t="shared" si="2"/>
        <v>20</v>
      </c>
      <c r="BX39" s="389"/>
      <c r="BY39" s="388" t="str">
        <f>IF('各会計、関係団体の財政状況及び健全化判断比率'!B73="","",'各会計、関係団体の財政状況及び健全化判断比率'!B73)</f>
        <v>中巨摩地区広域行政事務組合
（一般会計）</v>
      </c>
      <c r="BZ39" s="388"/>
      <c r="CA39" s="388"/>
      <c r="CB39" s="388"/>
      <c r="CC39" s="388"/>
      <c r="CD39" s="388"/>
      <c r="CE39" s="388"/>
      <c r="CF39" s="388"/>
      <c r="CG39" s="388"/>
      <c r="CH39" s="388"/>
      <c r="CI39" s="388"/>
      <c r="CJ39" s="388"/>
      <c r="CK39" s="388"/>
      <c r="CL39" s="388"/>
      <c r="CM39" s="388"/>
      <c r="CN39" s="214"/>
      <c r="CO39" s="389" t="str">
        <f t="shared" si="3"/>
        <v/>
      </c>
      <c r="CP39" s="389"/>
      <c r="CQ39" s="388" t="str">
        <f>IF('各会計、関係団体の財政状況及び健全化判断比率'!BS12="","",'各会計、関係団体の財政状況及び健全化判断比率'!BS12)</f>
        <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15">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f t="shared" si="2"/>
        <v>21</v>
      </c>
      <c r="BX40" s="389"/>
      <c r="BY40" s="388" t="str">
        <f>IF('各会計、関係団体の財政状況及び健全化判断比率'!B74="","",'各会計、関係団体の財政状況及び健全化判断比率'!B74)</f>
        <v>中巨摩地区広域行政事務組合
（ごみ処理事業特別会計）</v>
      </c>
      <c r="BZ40" s="388"/>
      <c r="CA40" s="388"/>
      <c r="CB40" s="388"/>
      <c r="CC40" s="388"/>
      <c r="CD40" s="388"/>
      <c r="CE40" s="388"/>
      <c r="CF40" s="388"/>
      <c r="CG40" s="388"/>
      <c r="CH40" s="388"/>
      <c r="CI40" s="388"/>
      <c r="CJ40" s="388"/>
      <c r="CK40" s="388"/>
      <c r="CL40" s="388"/>
      <c r="CM40" s="388"/>
      <c r="CN40" s="214"/>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15">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f t="shared" si="2"/>
        <v>22</v>
      </c>
      <c r="BX41" s="389"/>
      <c r="BY41" s="388" t="str">
        <f>IF('各会計、関係団体の財政状況及び健全化判断比率'!B75="","",'各会計、関係団体の財政状況及び健全化判断比率'!B75)</f>
        <v>中巨摩地区広域行政事務組合
（地区公園事業特別会計）</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15">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f t="shared" si="2"/>
        <v>23</v>
      </c>
      <c r="BX42" s="389"/>
      <c r="BY42" s="388" t="str">
        <f>IF('各会計、関係団体の財政状況及び健全化判断比率'!B76="","",'各会計、関係団体の財政状況及び健全化判断比率'!B76)</f>
        <v>中巨摩地区広域行政事務組合
（老人福祉事業特別会計）</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15">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f t="shared" si="2"/>
        <v>24</v>
      </c>
      <c r="BX43" s="389"/>
      <c r="BY43" s="388" t="str">
        <f>IF('各会計、関係団体の財政状況及び健全化判断比率'!B77="","",'各会計、関係団体の財政状況及び健全化判断比率'!B77)</f>
        <v>中巨摩地区広域行政事務組合
（勤労青年センター事業特別会計）</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206</v>
      </c>
    </row>
    <row r="50" spans="5:5" x14ac:dyDescent="0.15">
      <c r="E50" s="188" t="s">
        <v>207</v>
      </c>
    </row>
    <row r="51" spans="5:5" x14ac:dyDescent="0.15">
      <c r="E51" s="188" t="s">
        <v>208</v>
      </c>
    </row>
    <row r="52" spans="5:5" x14ac:dyDescent="0.15">
      <c r="E52" s="188" t="s">
        <v>209</v>
      </c>
    </row>
    <row r="53" spans="5:5" x14ac:dyDescent="0.15"/>
    <row r="54" spans="5:5" x14ac:dyDescent="0.15"/>
    <row r="55" spans="5:5" x14ac:dyDescent="0.15"/>
    <row r="56" spans="5:5" x14ac:dyDescent="0.15"/>
  </sheetData>
  <sheetProtection algorithmName="SHA-512" hashValue="1JWReLz87s4RrqKXIeWXAWfJkS1DYzxWkDnbMMLzkTo4rWUB/Dhr/zZONSih9iUu85+kcGzWBKYDElovBGjn6w==" saltValue="FciuC/NsXxMejakrQZWv+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6" zoomScale="70" zoomScaleNormal="70" zoomScaleSheetLayoutView="100" workbookViewId="0">
      <selection activeCell="B44" sqref="B44"/>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574</v>
      </c>
      <c r="G33" s="29" t="s">
        <v>575</v>
      </c>
      <c r="H33" s="29" t="s">
        <v>576</v>
      </c>
      <c r="I33" s="29" t="s">
        <v>577</v>
      </c>
      <c r="J33" s="30" t="s">
        <v>578</v>
      </c>
      <c r="K33" s="22"/>
      <c r="L33" s="22"/>
      <c r="M33" s="22"/>
      <c r="N33" s="22"/>
      <c r="O33" s="22"/>
      <c r="P33" s="22"/>
    </row>
    <row r="34" spans="1:16" ht="39" customHeight="1" x14ac:dyDescent="0.15">
      <c r="A34" s="22"/>
      <c r="B34" s="31"/>
      <c r="C34" s="1212" t="s">
        <v>582</v>
      </c>
      <c r="D34" s="1212"/>
      <c r="E34" s="1213"/>
      <c r="F34" s="32">
        <v>7.0000000000000007E-2</v>
      </c>
      <c r="G34" s="33" t="s">
        <v>583</v>
      </c>
      <c r="H34" s="33" t="s">
        <v>584</v>
      </c>
      <c r="I34" s="33" t="s">
        <v>585</v>
      </c>
      <c r="J34" s="34" t="s">
        <v>586</v>
      </c>
      <c r="K34" s="22"/>
      <c r="L34" s="22"/>
      <c r="M34" s="22"/>
      <c r="N34" s="22"/>
      <c r="O34" s="22"/>
      <c r="P34" s="22"/>
    </row>
    <row r="35" spans="1:16" ht="39" customHeight="1" x14ac:dyDescent="0.15">
      <c r="A35" s="22"/>
      <c r="B35" s="35"/>
      <c r="C35" s="1206" t="s">
        <v>587</v>
      </c>
      <c r="D35" s="1207"/>
      <c r="E35" s="1208"/>
      <c r="F35" s="36">
        <v>12.65</v>
      </c>
      <c r="G35" s="37">
        <v>13.23</v>
      </c>
      <c r="H35" s="37">
        <v>14.16</v>
      </c>
      <c r="I35" s="37">
        <v>10.67</v>
      </c>
      <c r="J35" s="38">
        <v>9.66</v>
      </c>
      <c r="K35" s="22"/>
      <c r="L35" s="22"/>
      <c r="M35" s="22"/>
      <c r="N35" s="22"/>
      <c r="O35" s="22"/>
      <c r="P35" s="22"/>
    </row>
    <row r="36" spans="1:16" ht="39" customHeight="1" x14ac:dyDescent="0.15">
      <c r="A36" s="22"/>
      <c r="B36" s="35"/>
      <c r="C36" s="1206" t="s">
        <v>588</v>
      </c>
      <c r="D36" s="1207"/>
      <c r="E36" s="1208"/>
      <c r="F36" s="36">
        <v>3.42</v>
      </c>
      <c r="G36" s="37">
        <v>4.04</v>
      </c>
      <c r="H36" s="37">
        <v>4.1100000000000003</v>
      </c>
      <c r="I36" s="37">
        <v>4.88</v>
      </c>
      <c r="J36" s="38">
        <v>4.97</v>
      </c>
      <c r="K36" s="22"/>
      <c r="L36" s="22"/>
      <c r="M36" s="22"/>
      <c r="N36" s="22"/>
      <c r="O36" s="22"/>
      <c r="P36" s="22"/>
    </row>
    <row r="37" spans="1:16" ht="39" customHeight="1" x14ac:dyDescent="0.15">
      <c r="A37" s="22"/>
      <c r="B37" s="35"/>
      <c r="C37" s="1206" t="s">
        <v>589</v>
      </c>
      <c r="D37" s="1207"/>
      <c r="E37" s="1208"/>
      <c r="F37" s="36">
        <v>0.51</v>
      </c>
      <c r="G37" s="37">
        <v>1.24</v>
      </c>
      <c r="H37" s="37">
        <v>1.64</v>
      </c>
      <c r="I37" s="37">
        <v>1.3</v>
      </c>
      <c r="J37" s="38">
        <v>3.34</v>
      </c>
      <c r="K37" s="22"/>
      <c r="L37" s="22"/>
      <c r="M37" s="22"/>
      <c r="N37" s="22"/>
      <c r="O37" s="22"/>
      <c r="P37" s="22"/>
    </row>
    <row r="38" spans="1:16" ht="39" customHeight="1" x14ac:dyDescent="0.15">
      <c r="A38" s="22"/>
      <c r="B38" s="35"/>
      <c r="C38" s="1206" t="s">
        <v>590</v>
      </c>
      <c r="D38" s="1207"/>
      <c r="E38" s="1208"/>
      <c r="F38" s="36" t="s">
        <v>591</v>
      </c>
      <c r="G38" s="37">
        <v>0</v>
      </c>
      <c r="H38" s="37">
        <v>0.22</v>
      </c>
      <c r="I38" s="37">
        <v>0.89</v>
      </c>
      <c r="J38" s="38">
        <v>1.32</v>
      </c>
      <c r="K38" s="22"/>
      <c r="L38" s="22"/>
      <c r="M38" s="22"/>
      <c r="N38" s="22"/>
      <c r="O38" s="22"/>
      <c r="P38" s="22"/>
    </row>
    <row r="39" spans="1:16" ht="39" customHeight="1" x14ac:dyDescent="0.15">
      <c r="A39" s="22"/>
      <c r="B39" s="35"/>
      <c r="C39" s="1206" t="s">
        <v>592</v>
      </c>
      <c r="D39" s="1207"/>
      <c r="E39" s="1208"/>
      <c r="F39" s="36">
        <v>1.1100000000000001</v>
      </c>
      <c r="G39" s="37">
        <v>1.18</v>
      </c>
      <c r="H39" s="37">
        <v>1.22</v>
      </c>
      <c r="I39" s="37">
        <v>1.21</v>
      </c>
      <c r="J39" s="38">
        <v>1.19</v>
      </c>
      <c r="K39" s="22"/>
      <c r="L39" s="22"/>
      <c r="M39" s="22"/>
      <c r="N39" s="22"/>
      <c r="O39" s="22"/>
      <c r="P39" s="22"/>
    </row>
    <row r="40" spans="1:16" ht="39" customHeight="1" x14ac:dyDescent="0.15">
      <c r="A40" s="22"/>
      <c r="B40" s="35"/>
      <c r="C40" s="1206" t="s">
        <v>593</v>
      </c>
      <c r="D40" s="1207"/>
      <c r="E40" s="1208"/>
      <c r="F40" s="36">
        <v>0.59</v>
      </c>
      <c r="G40" s="37">
        <v>0.69</v>
      </c>
      <c r="H40" s="37">
        <v>1.27</v>
      </c>
      <c r="I40" s="37">
        <v>0.68</v>
      </c>
      <c r="J40" s="38">
        <v>1.07</v>
      </c>
      <c r="K40" s="22"/>
      <c r="L40" s="22"/>
      <c r="M40" s="22"/>
      <c r="N40" s="22"/>
      <c r="O40" s="22"/>
      <c r="P40" s="22"/>
    </row>
    <row r="41" spans="1:16" ht="39" customHeight="1" x14ac:dyDescent="0.15">
      <c r="A41" s="22"/>
      <c r="B41" s="35"/>
      <c r="C41" s="1206" t="s">
        <v>594</v>
      </c>
      <c r="D41" s="1207"/>
      <c r="E41" s="1208"/>
      <c r="F41" s="36" t="s">
        <v>533</v>
      </c>
      <c r="G41" s="37" t="s">
        <v>533</v>
      </c>
      <c r="H41" s="37" t="s">
        <v>533</v>
      </c>
      <c r="I41" s="37">
        <v>0.02</v>
      </c>
      <c r="J41" s="38">
        <v>0.04</v>
      </c>
      <c r="K41" s="22"/>
      <c r="L41" s="22"/>
      <c r="M41" s="22"/>
      <c r="N41" s="22"/>
      <c r="O41" s="22"/>
      <c r="P41" s="22"/>
    </row>
    <row r="42" spans="1:16" ht="39" customHeight="1" x14ac:dyDescent="0.15">
      <c r="A42" s="22"/>
      <c r="B42" s="39"/>
      <c r="C42" s="1206" t="s">
        <v>595</v>
      </c>
      <c r="D42" s="1207"/>
      <c r="E42" s="1208"/>
      <c r="F42" s="36" t="s">
        <v>533</v>
      </c>
      <c r="G42" s="37" t="s">
        <v>533</v>
      </c>
      <c r="H42" s="37" t="s">
        <v>533</v>
      </c>
      <c r="I42" s="37" t="s">
        <v>533</v>
      </c>
      <c r="J42" s="38" t="s">
        <v>533</v>
      </c>
      <c r="K42" s="22"/>
      <c r="L42" s="22"/>
      <c r="M42" s="22"/>
      <c r="N42" s="22"/>
      <c r="O42" s="22"/>
      <c r="P42" s="22"/>
    </row>
    <row r="43" spans="1:16" ht="39" customHeight="1" thickBot="1" x14ac:dyDescent="0.2">
      <c r="A43" s="22"/>
      <c r="B43" s="40"/>
      <c r="C43" s="1209" t="s">
        <v>596</v>
      </c>
      <c r="D43" s="1210"/>
      <c r="E43" s="1211"/>
      <c r="F43" s="41">
        <v>0</v>
      </c>
      <c r="G43" s="42">
        <v>0</v>
      </c>
      <c r="H43" s="42">
        <v>0.01</v>
      </c>
      <c r="I43" s="42">
        <v>0</v>
      </c>
      <c r="J43" s="43">
        <v>0.02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ODiLkYiQH9wRvnmpjd/sq+bBhUyu9DtNAI7/x0tiy2tYqlaW4Ekg2Mj+OD3uJOXePZo4eGDgJioaq5AZCLc6MA==" saltValue="5c8BFtz63IND8iGxKvInZ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22" zoomScale="70" zoomScaleNormal="70" zoomScaleSheetLayoutView="55" workbookViewId="0">
      <selection activeCell="U51" sqref="U51"/>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574</v>
      </c>
      <c r="L44" s="56" t="s">
        <v>575</v>
      </c>
      <c r="M44" s="56" t="s">
        <v>576</v>
      </c>
      <c r="N44" s="56" t="s">
        <v>577</v>
      </c>
      <c r="O44" s="57" t="s">
        <v>578</v>
      </c>
      <c r="P44" s="48"/>
      <c r="Q44" s="48"/>
      <c r="R44" s="48"/>
      <c r="S44" s="48"/>
      <c r="T44" s="48"/>
      <c r="U44" s="48"/>
    </row>
    <row r="45" spans="1:21" ht="30.75" customHeight="1" x14ac:dyDescent="0.15">
      <c r="A45" s="48"/>
      <c r="B45" s="1232" t="s">
        <v>11</v>
      </c>
      <c r="C45" s="1233"/>
      <c r="D45" s="58"/>
      <c r="E45" s="1238" t="s">
        <v>12</v>
      </c>
      <c r="F45" s="1238"/>
      <c r="G45" s="1238"/>
      <c r="H45" s="1238"/>
      <c r="I45" s="1238"/>
      <c r="J45" s="1239"/>
      <c r="K45" s="59">
        <v>6959</v>
      </c>
      <c r="L45" s="60">
        <v>7051</v>
      </c>
      <c r="M45" s="60">
        <v>6946</v>
      </c>
      <c r="N45" s="60">
        <v>7166</v>
      </c>
      <c r="O45" s="61">
        <v>7544</v>
      </c>
      <c r="P45" s="48"/>
      <c r="Q45" s="48"/>
      <c r="R45" s="48"/>
      <c r="S45" s="48"/>
      <c r="T45" s="48"/>
      <c r="U45" s="48"/>
    </row>
    <row r="46" spans="1:21" ht="30.75" customHeight="1" x14ac:dyDescent="0.15">
      <c r="A46" s="48"/>
      <c r="B46" s="1234"/>
      <c r="C46" s="1235"/>
      <c r="D46" s="62"/>
      <c r="E46" s="1216" t="s">
        <v>13</v>
      </c>
      <c r="F46" s="1216"/>
      <c r="G46" s="1216"/>
      <c r="H46" s="1216"/>
      <c r="I46" s="1216"/>
      <c r="J46" s="1217"/>
      <c r="K46" s="63" t="s">
        <v>533</v>
      </c>
      <c r="L46" s="64" t="s">
        <v>533</v>
      </c>
      <c r="M46" s="64" t="s">
        <v>533</v>
      </c>
      <c r="N46" s="64" t="s">
        <v>533</v>
      </c>
      <c r="O46" s="65" t="s">
        <v>533</v>
      </c>
      <c r="P46" s="48"/>
      <c r="Q46" s="48"/>
      <c r="R46" s="48"/>
      <c r="S46" s="48"/>
      <c r="T46" s="48"/>
      <c r="U46" s="48"/>
    </row>
    <row r="47" spans="1:21" ht="30.75" customHeight="1" x14ac:dyDescent="0.15">
      <c r="A47" s="48"/>
      <c r="B47" s="1234"/>
      <c r="C47" s="1235"/>
      <c r="D47" s="62"/>
      <c r="E47" s="1216" t="s">
        <v>14</v>
      </c>
      <c r="F47" s="1216"/>
      <c r="G47" s="1216"/>
      <c r="H47" s="1216"/>
      <c r="I47" s="1216"/>
      <c r="J47" s="1217"/>
      <c r="K47" s="63" t="s">
        <v>533</v>
      </c>
      <c r="L47" s="64" t="s">
        <v>533</v>
      </c>
      <c r="M47" s="64" t="s">
        <v>533</v>
      </c>
      <c r="N47" s="64" t="s">
        <v>533</v>
      </c>
      <c r="O47" s="65" t="s">
        <v>533</v>
      </c>
      <c r="P47" s="48"/>
      <c r="Q47" s="48"/>
      <c r="R47" s="48"/>
      <c r="S47" s="48"/>
      <c r="T47" s="48"/>
      <c r="U47" s="48"/>
    </row>
    <row r="48" spans="1:21" ht="30.75" customHeight="1" x14ac:dyDescent="0.15">
      <c r="A48" s="48"/>
      <c r="B48" s="1234"/>
      <c r="C48" s="1235"/>
      <c r="D48" s="62"/>
      <c r="E48" s="1216" t="s">
        <v>15</v>
      </c>
      <c r="F48" s="1216"/>
      <c r="G48" s="1216"/>
      <c r="H48" s="1216"/>
      <c r="I48" s="1216"/>
      <c r="J48" s="1217"/>
      <c r="K48" s="63">
        <v>3916</v>
      </c>
      <c r="L48" s="64">
        <v>3889</v>
      </c>
      <c r="M48" s="64">
        <v>3864</v>
      </c>
      <c r="N48" s="64">
        <v>3889</v>
      </c>
      <c r="O48" s="65">
        <v>3649</v>
      </c>
      <c r="P48" s="48"/>
      <c r="Q48" s="48"/>
      <c r="R48" s="48"/>
      <c r="S48" s="48"/>
      <c r="T48" s="48"/>
      <c r="U48" s="48"/>
    </row>
    <row r="49" spans="1:21" ht="30.75" customHeight="1" x14ac:dyDescent="0.15">
      <c r="A49" s="48"/>
      <c r="B49" s="1234"/>
      <c r="C49" s="1235"/>
      <c r="D49" s="62"/>
      <c r="E49" s="1216" t="s">
        <v>16</v>
      </c>
      <c r="F49" s="1216"/>
      <c r="G49" s="1216"/>
      <c r="H49" s="1216"/>
      <c r="I49" s="1216"/>
      <c r="J49" s="1217"/>
      <c r="K49" s="63">
        <v>137</v>
      </c>
      <c r="L49" s="64">
        <v>194</v>
      </c>
      <c r="M49" s="64">
        <v>228</v>
      </c>
      <c r="N49" s="64">
        <v>481</v>
      </c>
      <c r="O49" s="65">
        <v>706</v>
      </c>
      <c r="P49" s="48"/>
      <c r="Q49" s="48"/>
      <c r="R49" s="48"/>
      <c r="S49" s="48"/>
      <c r="T49" s="48"/>
      <c r="U49" s="48"/>
    </row>
    <row r="50" spans="1:21" ht="30.75" customHeight="1" x14ac:dyDescent="0.15">
      <c r="A50" s="48"/>
      <c r="B50" s="1234"/>
      <c r="C50" s="1235"/>
      <c r="D50" s="62"/>
      <c r="E50" s="1216" t="s">
        <v>17</v>
      </c>
      <c r="F50" s="1216"/>
      <c r="G50" s="1216"/>
      <c r="H50" s="1216"/>
      <c r="I50" s="1216"/>
      <c r="J50" s="1217"/>
      <c r="K50" s="63">
        <v>194</v>
      </c>
      <c r="L50" s="64">
        <v>2</v>
      </c>
      <c r="M50" s="64" t="s">
        <v>533</v>
      </c>
      <c r="N50" s="64" t="s">
        <v>533</v>
      </c>
      <c r="O50" s="65" t="s">
        <v>533</v>
      </c>
      <c r="P50" s="48"/>
      <c r="Q50" s="48"/>
      <c r="R50" s="48"/>
      <c r="S50" s="48"/>
      <c r="T50" s="48"/>
      <c r="U50" s="48"/>
    </row>
    <row r="51" spans="1:21" ht="30.75" customHeight="1" x14ac:dyDescent="0.15">
      <c r="A51" s="48"/>
      <c r="B51" s="1236"/>
      <c r="C51" s="1237"/>
      <c r="D51" s="66"/>
      <c r="E51" s="1216" t="s">
        <v>18</v>
      </c>
      <c r="F51" s="1216"/>
      <c r="G51" s="1216"/>
      <c r="H51" s="1216"/>
      <c r="I51" s="1216"/>
      <c r="J51" s="1217"/>
      <c r="K51" s="63" t="s">
        <v>533</v>
      </c>
      <c r="L51" s="64">
        <v>0</v>
      </c>
      <c r="M51" s="64" t="s">
        <v>533</v>
      </c>
      <c r="N51" s="64" t="s">
        <v>533</v>
      </c>
      <c r="O51" s="65" t="s">
        <v>533</v>
      </c>
      <c r="P51" s="48"/>
      <c r="Q51" s="48"/>
      <c r="R51" s="48"/>
      <c r="S51" s="48"/>
      <c r="T51" s="48"/>
      <c r="U51" s="48"/>
    </row>
    <row r="52" spans="1:21" ht="30.75" customHeight="1" x14ac:dyDescent="0.15">
      <c r="A52" s="48"/>
      <c r="B52" s="1214" t="s">
        <v>19</v>
      </c>
      <c r="C52" s="1215"/>
      <c r="D52" s="66"/>
      <c r="E52" s="1216" t="s">
        <v>20</v>
      </c>
      <c r="F52" s="1216"/>
      <c r="G52" s="1216"/>
      <c r="H52" s="1216"/>
      <c r="I52" s="1216"/>
      <c r="J52" s="1217"/>
      <c r="K52" s="63">
        <v>8690</v>
      </c>
      <c r="L52" s="64">
        <v>8861</v>
      </c>
      <c r="M52" s="64">
        <v>8816</v>
      </c>
      <c r="N52" s="64">
        <v>8811</v>
      </c>
      <c r="O52" s="65">
        <v>9233</v>
      </c>
      <c r="P52" s="48"/>
      <c r="Q52" s="48"/>
      <c r="R52" s="48"/>
      <c r="S52" s="48"/>
      <c r="T52" s="48"/>
      <c r="U52" s="48"/>
    </row>
    <row r="53" spans="1:21" ht="30.75" customHeight="1" thickBot="1" x14ac:dyDescent="0.2">
      <c r="A53" s="48"/>
      <c r="B53" s="1218" t="s">
        <v>21</v>
      </c>
      <c r="C53" s="1219"/>
      <c r="D53" s="67"/>
      <c r="E53" s="1220" t="s">
        <v>22</v>
      </c>
      <c r="F53" s="1220"/>
      <c r="G53" s="1220"/>
      <c r="H53" s="1220"/>
      <c r="I53" s="1220"/>
      <c r="J53" s="1221"/>
      <c r="K53" s="68">
        <v>2516</v>
      </c>
      <c r="L53" s="69">
        <v>2275</v>
      </c>
      <c r="M53" s="69">
        <v>2222</v>
      </c>
      <c r="N53" s="69">
        <v>2725</v>
      </c>
      <c r="O53" s="70">
        <v>2666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597</v>
      </c>
      <c r="P55" s="48"/>
      <c r="Q55" s="48"/>
      <c r="R55" s="48"/>
      <c r="S55" s="48"/>
      <c r="T55" s="48"/>
      <c r="U55" s="48"/>
    </row>
    <row r="56" spans="1:21" ht="31.5" customHeight="1" thickBot="1" x14ac:dyDescent="0.2">
      <c r="A56" s="48"/>
      <c r="B56" s="76"/>
      <c r="C56" s="77"/>
      <c r="D56" s="77"/>
      <c r="E56" s="78"/>
      <c r="F56" s="78"/>
      <c r="G56" s="78"/>
      <c r="H56" s="78"/>
      <c r="I56" s="78"/>
      <c r="J56" s="79" t="s">
        <v>2</v>
      </c>
      <c r="K56" s="80" t="s">
        <v>598</v>
      </c>
      <c r="L56" s="81" t="s">
        <v>599</v>
      </c>
      <c r="M56" s="81" t="s">
        <v>600</v>
      </c>
      <c r="N56" s="81" t="s">
        <v>601</v>
      </c>
      <c r="O56" s="82" t="s">
        <v>602</v>
      </c>
      <c r="P56" s="48"/>
      <c r="Q56" s="48"/>
      <c r="R56" s="48"/>
      <c r="S56" s="48"/>
      <c r="T56" s="48"/>
      <c r="U56" s="48"/>
    </row>
    <row r="57" spans="1:21" ht="31.5" customHeight="1" x14ac:dyDescent="0.15">
      <c r="B57" s="1222" t="s">
        <v>25</v>
      </c>
      <c r="C57" s="1223"/>
      <c r="D57" s="1226" t="s">
        <v>26</v>
      </c>
      <c r="E57" s="1227"/>
      <c r="F57" s="1227"/>
      <c r="G57" s="1227"/>
      <c r="H57" s="1227"/>
      <c r="I57" s="1227"/>
      <c r="J57" s="1228"/>
      <c r="K57" s="83"/>
      <c r="L57" s="84"/>
      <c r="M57" s="84"/>
      <c r="N57" s="84"/>
      <c r="O57" s="85"/>
    </row>
    <row r="58" spans="1:21" ht="31.5" customHeight="1" thickBot="1" x14ac:dyDescent="0.2">
      <c r="B58" s="1224"/>
      <c r="C58" s="1225"/>
      <c r="D58" s="1229" t="s">
        <v>27</v>
      </c>
      <c r="E58" s="1230"/>
      <c r="F58" s="1230"/>
      <c r="G58" s="1230"/>
      <c r="H58" s="1230"/>
      <c r="I58" s="1230"/>
      <c r="J58" s="1231"/>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nZ5rkdfNbQWkutDG6CJ6J5AeixTN60aISi9exwYTaU68QqvaXEAxAz+EilM7eVlHxHYR5vW3TyA2YAOQn6NaTg==" saltValue="AW7aZ8/fwCx+uRk92et/W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8" scale="79"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19" zoomScale="70" zoomScaleNormal="70" zoomScaleSheetLayoutView="100" workbookViewId="0">
      <selection activeCell="S52" sqref="S52"/>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574</v>
      </c>
      <c r="J40" s="100" t="s">
        <v>575</v>
      </c>
      <c r="K40" s="100" t="s">
        <v>576</v>
      </c>
      <c r="L40" s="100" t="s">
        <v>577</v>
      </c>
      <c r="M40" s="101" t="s">
        <v>578</v>
      </c>
    </row>
    <row r="41" spans="2:13" ht="27.75" customHeight="1" x14ac:dyDescent="0.15">
      <c r="B41" s="1252" t="s">
        <v>30</v>
      </c>
      <c r="C41" s="1253"/>
      <c r="D41" s="102"/>
      <c r="E41" s="1254" t="s">
        <v>31</v>
      </c>
      <c r="F41" s="1254"/>
      <c r="G41" s="1254"/>
      <c r="H41" s="1255"/>
      <c r="I41" s="103">
        <v>75555</v>
      </c>
      <c r="J41" s="104">
        <v>77481</v>
      </c>
      <c r="K41" s="104">
        <v>79083</v>
      </c>
      <c r="L41" s="104">
        <v>79313</v>
      </c>
      <c r="M41" s="105">
        <v>78193</v>
      </c>
    </row>
    <row r="42" spans="2:13" ht="27.75" customHeight="1" x14ac:dyDescent="0.15">
      <c r="B42" s="1242"/>
      <c r="C42" s="1243"/>
      <c r="D42" s="106"/>
      <c r="E42" s="1246" t="s">
        <v>32</v>
      </c>
      <c r="F42" s="1246"/>
      <c r="G42" s="1246"/>
      <c r="H42" s="1247"/>
      <c r="I42" s="107">
        <v>2</v>
      </c>
      <c r="J42" s="108" t="s">
        <v>533</v>
      </c>
      <c r="K42" s="108" t="s">
        <v>533</v>
      </c>
      <c r="L42" s="108" t="s">
        <v>533</v>
      </c>
      <c r="M42" s="109" t="s">
        <v>533</v>
      </c>
    </row>
    <row r="43" spans="2:13" ht="27.75" customHeight="1" x14ac:dyDescent="0.15">
      <c r="B43" s="1242"/>
      <c r="C43" s="1243"/>
      <c r="D43" s="106"/>
      <c r="E43" s="1246" t="s">
        <v>33</v>
      </c>
      <c r="F43" s="1246"/>
      <c r="G43" s="1246"/>
      <c r="H43" s="1247"/>
      <c r="I43" s="107">
        <v>40863</v>
      </c>
      <c r="J43" s="108">
        <v>39361</v>
      </c>
      <c r="K43" s="108">
        <v>37251</v>
      </c>
      <c r="L43" s="108">
        <v>35618</v>
      </c>
      <c r="M43" s="109">
        <v>31811</v>
      </c>
    </row>
    <row r="44" spans="2:13" ht="27.75" customHeight="1" x14ac:dyDescent="0.15">
      <c r="B44" s="1242"/>
      <c r="C44" s="1243"/>
      <c r="D44" s="106"/>
      <c r="E44" s="1246" t="s">
        <v>34</v>
      </c>
      <c r="F44" s="1246"/>
      <c r="G44" s="1246"/>
      <c r="H44" s="1247"/>
      <c r="I44" s="107">
        <v>8168</v>
      </c>
      <c r="J44" s="108">
        <v>8303</v>
      </c>
      <c r="K44" s="108">
        <v>8553</v>
      </c>
      <c r="L44" s="108">
        <v>8129</v>
      </c>
      <c r="M44" s="109">
        <v>7416</v>
      </c>
    </row>
    <row r="45" spans="2:13" ht="27.75" customHeight="1" x14ac:dyDescent="0.15">
      <c r="B45" s="1242"/>
      <c r="C45" s="1243"/>
      <c r="D45" s="106"/>
      <c r="E45" s="1246" t="s">
        <v>35</v>
      </c>
      <c r="F45" s="1246"/>
      <c r="G45" s="1246"/>
      <c r="H45" s="1247"/>
      <c r="I45" s="107">
        <v>12716</v>
      </c>
      <c r="J45" s="108">
        <v>12116</v>
      </c>
      <c r="K45" s="108">
        <v>11913</v>
      </c>
      <c r="L45" s="108">
        <v>12000</v>
      </c>
      <c r="M45" s="109">
        <v>11793</v>
      </c>
    </row>
    <row r="46" spans="2:13" ht="27.75" customHeight="1" x14ac:dyDescent="0.15">
      <c r="B46" s="1242"/>
      <c r="C46" s="1243"/>
      <c r="D46" s="110"/>
      <c r="E46" s="1246" t="s">
        <v>36</v>
      </c>
      <c r="F46" s="1246"/>
      <c r="G46" s="1246"/>
      <c r="H46" s="1247"/>
      <c r="I46" s="107">
        <v>15</v>
      </c>
      <c r="J46" s="108">
        <v>14</v>
      </c>
      <c r="K46" s="108">
        <v>13</v>
      </c>
      <c r="L46" s="108">
        <v>13</v>
      </c>
      <c r="M46" s="109">
        <v>11</v>
      </c>
    </row>
    <row r="47" spans="2:13" ht="27.75" customHeight="1" x14ac:dyDescent="0.15">
      <c r="B47" s="1242"/>
      <c r="C47" s="1243"/>
      <c r="D47" s="111"/>
      <c r="E47" s="1256" t="s">
        <v>37</v>
      </c>
      <c r="F47" s="1257"/>
      <c r="G47" s="1257"/>
      <c r="H47" s="1258"/>
      <c r="I47" s="107" t="s">
        <v>533</v>
      </c>
      <c r="J47" s="108" t="s">
        <v>533</v>
      </c>
      <c r="K47" s="108" t="s">
        <v>533</v>
      </c>
      <c r="L47" s="108" t="s">
        <v>533</v>
      </c>
      <c r="M47" s="109" t="s">
        <v>533</v>
      </c>
    </row>
    <row r="48" spans="2:13" ht="27.75" customHeight="1" x14ac:dyDescent="0.15">
      <c r="B48" s="1242"/>
      <c r="C48" s="1243"/>
      <c r="D48" s="106"/>
      <c r="E48" s="1246" t="s">
        <v>38</v>
      </c>
      <c r="F48" s="1246"/>
      <c r="G48" s="1246"/>
      <c r="H48" s="1247"/>
      <c r="I48" s="107" t="s">
        <v>533</v>
      </c>
      <c r="J48" s="108" t="s">
        <v>533</v>
      </c>
      <c r="K48" s="108" t="s">
        <v>533</v>
      </c>
      <c r="L48" s="108" t="s">
        <v>533</v>
      </c>
      <c r="M48" s="109" t="s">
        <v>533</v>
      </c>
    </row>
    <row r="49" spans="2:13" ht="27.75" customHeight="1" x14ac:dyDescent="0.15">
      <c r="B49" s="1244"/>
      <c r="C49" s="1245"/>
      <c r="D49" s="106"/>
      <c r="E49" s="1246" t="s">
        <v>39</v>
      </c>
      <c r="F49" s="1246"/>
      <c r="G49" s="1246"/>
      <c r="H49" s="1247"/>
      <c r="I49" s="107" t="s">
        <v>533</v>
      </c>
      <c r="J49" s="108" t="s">
        <v>533</v>
      </c>
      <c r="K49" s="108" t="s">
        <v>533</v>
      </c>
      <c r="L49" s="108" t="s">
        <v>533</v>
      </c>
      <c r="M49" s="109" t="s">
        <v>533</v>
      </c>
    </row>
    <row r="50" spans="2:13" ht="27.75" customHeight="1" x14ac:dyDescent="0.15">
      <c r="B50" s="1240" t="s">
        <v>40</v>
      </c>
      <c r="C50" s="1241"/>
      <c r="D50" s="112"/>
      <c r="E50" s="1246" t="s">
        <v>41</v>
      </c>
      <c r="F50" s="1246"/>
      <c r="G50" s="1246"/>
      <c r="H50" s="1247"/>
      <c r="I50" s="107">
        <v>8013</v>
      </c>
      <c r="J50" s="108">
        <v>7163</v>
      </c>
      <c r="K50" s="108">
        <v>7522</v>
      </c>
      <c r="L50" s="108">
        <v>9044</v>
      </c>
      <c r="M50" s="109">
        <v>10522</v>
      </c>
    </row>
    <row r="51" spans="2:13" ht="27.75" customHeight="1" x14ac:dyDescent="0.15">
      <c r="B51" s="1242"/>
      <c r="C51" s="1243"/>
      <c r="D51" s="106"/>
      <c r="E51" s="1246" t="s">
        <v>42</v>
      </c>
      <c r="F51" s="1246"/>
      <c r="G51" s="1246"/>
      <c r="H51" s="1247"/>
      <c r="I51" s="107">
        <v>15832</v>
      </c>
      <c r="J51" s="108">
        <v>15626</v>
      </c>
      <c r="K51" s="108">
        <v>16333</v>
      </c>
      <c r="L51" s="108">
        <v>16797</v>
      </c>
      <c r="M51" s="109">
        <v>16539</v>
      </c>
    </row>
    <row r="52" spans="2:13" ht="27.75" customHeight="1" x14ac:dyDescent="0.15">
      <c r="B52" s="1244"/>
      <c r="C52" s="1245"/>
      <c r="D52" s="106"/>
      <c r="E52" s="1246" t="s">
        <v>43</v>
      </c>
      <c r="F52" s="1246"/>
      <c r="G52" s="1246"/>
      <c r="H52" s="1247"/>
      <c r="I52" s="107">
        <v>88603</v>
      </c>
      <c r="J52" s="108">
        <v>86924</v>
      </c>
      <c r="K52" s="108">
        <v>85019</v>
      </c>
      <c r="L52" s="108">
        <v>83312</v>
      </c>
      <c r="M52" s="109">
        <v>80689</v>
      </c>
    </row>
    <row r="53" spans="2:13" ht="27.75" customHeight="1" thickBot="1" x14ac:dyDescent="0.2">
      <c r="B53" s="1248" t="s">
        <v>21</v>
      </c>
      <c r="C53" s="1249"/>
      <c r="D53" s="113"/>
      <c r="E53" s="1250" t="s">
        <v>44</v>
      </c>
      <c r="F53" s="1250"/>
      <c r="G53" s="1250"/>
      <c r="H53" s="1251"/>
      <c r="I53" s="114">
        <v>24871</v>
      </c>
      <c r="J53" s="115">
        <v>27562</v>
      </c>
      <c r="K53" s="115">
        <v>27940</v>
      </c>
      <c r="L53" s="115">
        <v>25919</v>
      </c>
      <c r="M53" s="116">
        <v>21475</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niYQHA3Qs5wDmF5S9aQzEmJegcD9PVSULTuri5yWo/vlEjAn0URYoaAgH40r+Dp4Qo0/npEl2QURFI/LlZDEnQ==" saltValue="B7b3Qudg/urLDgfip4FZn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activeCell="G58" sqref="G58:G62"/>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576</v>
      </c>
      <c r="G54" s="125" t="s">
        <v>577</v>
      </c>
      <c r="H54" s="126" t="s">
        <v>578</v>
      </c>
    </row>
    <row r="55" spans="2:8" ht="52.5" customHeight="1" x14ac:dyDescent="0.15">
      <c r="B55" s="127"/>
      <c r="C55" s="1267" t="s">
        <v>47</v>
      </c>
      <c r="D55" s="1267"/>
      <c r="E55" s="1268"/>
      <c r="F55" s="128">
        <v>2449</v>
      </c>
      <c r="G55" s="128">
        <v>2496</v>
      </c>
      <c r="H55" s="129">
        <v>2816</v>
      </c>
    </row>
    <row r="56" spans="2:8" ht="52.5" customHeight="1" x14ac:dyDescent="0.15">
      <c r="B56" s="130"/>
      <c r="C56" s="1269" t="s">
        <v>48</v>
      </c>
      <c r="D56" s="1269"/>
      <c r="E56" s="1270"/>
      <c r="F56" s="131">
        <v>34</v>
      </c>
      <c r="G56" s="131">
        <v>34</v>
      </c>
      <c r="H56" s="132">
        <v>34</v>
      </c>
    </row>
    <row r="57" spans="2:8" ht="53.25" customHeight="1" x14ac:dyDescent="0.15">
      <c r="B57" s="130"/>
      <c r="C57" s="1271" t="s">
        <v>49</v>
      </c>
      <c r="D57" s="1271"/>
      <c r="E57" s="1272"/>
      <c r="F57" s="133">
        <v>4233</v>
      </c>
      <c r="G57" s="133">
        <v>5078</v>
      </c>
      <c r="H57" s="134">
        <v>5372</v>
      </c>
    </row>
    <row r="58" spans="2:8" ht="45.75" customHeight="1" x14ac:dyDescent="0.15">
      <c r="B58" s="135"/>
      <c r="C58" s="1259" t="s">
        <v>630</v>
      </c>
      <c r="D58" s="1260"/>
      <c r="E58" s="1261"/>
      <c r="F58" s="136">
        <v>1856</v>
      </c>
      <c r="G58" s="136">
        <v>1676</v>
      </c>
      <c r="H58" s="137">
        <v>2567</v>
      </c>
    </row>
    <row r="59" spans="2:8" ht="45.75" customHeight="1" x14ac:dyDescent="0.15">
      <c r="B59" s="135"/>
      <c r="C59" s="1259" t="s">
        <v>631</v>
      </c>
      <c r="D59" s="1260"/>
      <c r="E59" s="1261"/>
      <c r="F59" s="136">
        <v>997</v>
      </c>
      <c r="G59" s="136">
        <v>997</v>
      </c>
      <c r="H59" s="137">
        <v>997</v>
      </c>
    </row>
    <row r="60" spans="2:8" ht="45.75" customHeight="1" x14ac:dyDescent="0.15">
      <c r="B60" s="135"/>
      <c r="C60" s="1259" t="s">
        <v>632</v>
      </c>
      <c r="D60" s="1260"/>
      <c r="E60" s="1261"/>
      <c r="F60" s="136">
        <v>505</v>
      </c>
      <c r="G60" s="136">
        <v>1502</v>
      </c>
      <c r="H60" s="137">
        <v>840</v>
      </c>
    </row>
    <row r="61" spans="2:8" ht="45.75" customHeight="1" x14ac:dyDescent="0.15">
      <c r="B61" s="135"/>
      <c r="C61" s="1259" t="s">
        <v>633</v>
      </c>
      <c r="D61" s="1260"/>
      <c r="E61" s="1261"/>
      <c r="F61" s="136">
        <v>250</v>
      </c>
      <c r="G61" s="136">
        <v>300</v>
      </c>
      <c r="H61" s="137">
        <v>350</v>
      </c>
    </row>
    <row r="62" spans="2:8" ht="45.75" customHeight="1" thickBot="1" x14ac:dyDescent="0.2">
      <c r="B62" s="138"/>
      <c r="C62" s="1262" t="s">
        <v>634</v>
      </c>
      <c r="D62" s="1263"/>
      <c r="E62" s="1264"/>
      <c r="F62" s="139">
        <v>203</v>
      </c>
      <c r="G62" s="139">
        <v>194</v>
      </c>
      <c r="H62" s="140">
        <v>194</v>
      </c>
    </row>
    <row r="63" spans="2:8" ht="52.5" customHeight="1" thickBot="1" x14ac:dyDescent="0.2">
      <c r="B63" s="141"/>
      <c r="C63" s="1265" t="s">
        <v>50</v>
      </c>
      <c r="D63" s="1265"/>
      <c r="E63" s="1266"/>
      <c r="F63" s="142">
        <v>6716</v>
      </c>
      <c r="G63" s="142">
        <v>7609</v>
      </c>
      <c r="H63" s="143">
        <v>8223</v>
      </c>
    </row>
    <row r="64" spans="2:8" ht="15" customHeight="1" x14ac:dyDescent="0.15"/>
  </sheetData>
  <sheetProtection algorithmName="SHA-512" hashValue="0c0fiWiVBXgXYv7pWxpUKBW85uCyeX+RDG63fLC34/6dSJrBPq1K12FMxdanNiZ6O/qf9zoFqeoN7J2eoSiPFQ==" saltValue="uYi/u+gsV0Haytm9P/8I+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571</v>
      </c>
      <c r="G2" s="157"/>
      <c r="H2" s="158"/>
    </row>
    <row r="3" spans="1:8" x14ac:dyDescent="0.15">
      <c r="A3" s="154" t="s">
        <v>564</v>
      </c>
      <c r="B3" s="159"/>
      <c r="C3" s="160"/>
      <c r="D3" s="161">
        <v>40452</v>
      </c>
      <c r="E3" s="162"/>
      <c r="F3" s="163">
        <v>42581</v>
      </c>
      <c r="G3" s="164"/>
      <c r="H3" s="165"/>
    </row>
    <row r="4" spans="1:8" x14ac:dyDescent="0.15">
      <c r="A4" s="166"/>
      <c r="B4" s="167"/>
      <c r="C4" s="168"/>
      <c r="D4" s="169">
        <v>25075</v>
      </c>
      <c r="E4" s="170"/>
      <c r="F4" s="171">
        <v>24354</v>
      </c>
      <c r="G4" s="172"/>
      <c r="H4" s="173"/>
    </row>
    <row r="5" spans="1:8" x14ac:dyDescent="0.15">
      <c r="A5" s="154" t="s">
        <v>566</v>
      </c>
      <c r="B5" s="159"/>
      <c r="C5" s="160"/>
      <c r="D5" s="161">
        <v>54534</v>
      </c>
      <c r="E5" s="162"/>
      <c r="F5" s="163">
        <v>45426</v>
      </c>
      <c r="G5" s="164"/>
      <c r="H5" s="165"/>
    </row>
    <row r="6" spans="1:8" x14ac:dyDescent="0.15">
      <c r="A6" s="166"/>
      <c r="B6" s="167"/>
      <c r="C6" s="168"/>
      <c r="D6" s="169">
        <v>24346</v>
      </c>
      <c r="E6" s="170"/>
      <c r="F6" s="171">
        <v>24508</v>
      </c>
      <c r="G6" s="172"/>
      <c r="H6" s="173"/>
    </row>
    <row r="7" spans="1:8" x14ac:dyDescent="0.15">
      <c r="A7" s="154" t="s">
        <v>567</v>
      </c>
      <c r="B7" s="159"/>
      <c r="C7" s="160"/>
      <c r="D7" s="161">
        <v>48377</v>
      </c>
      <c r="E7" s="162"/>
      <c r="F7" s="163">
        <v>45022</v>
      </c>
      <c r="G7" s="164"/>
      <c r="H7" s="165"/>
    </row>
    <row r="8" spans="1:8" x14ac:dyDescent="0.15">
      <c r="A8" s="166"/>
      <c r="B8" s="167"/>
      <c r="C8" s="168"/>
      <c r="D8" s="169">
        <v>25077</v>
      </c>
      <c r="E8" s="170"/>
      <c r="F8" s="171">
        <v>25247</v>
      </c>
      <c r="G8" s="172"/>
      <c r="H8" s="173"/>
    </row>
    <row r="9" spans="1:8" x14ac:dyDescent="0.15">
      <c r="A9" s="154" t="s">
        <v>568</v>
      </c>
      <c r="B9" s="159"/>
      <c r="C9" s="160"/>
      <c r="D9" s="161">
        <v>47710</v>
      </c>
      <c r="E9" s="162"/>
      <c r="F9" s="163">
        <v>51849</v>
      </c>
      <c r="G9" s="164"/>
      <c r="H9" s="165"/>
    </row>
    <row r="10" spans="1:8" x14ac:dyDescent="0.15">
      <c r="A10" s="166"/>
      <c r="B10" s="167"/>
      <c r="C10" s="168"/>
      <c r="D10" s="169">
        <v>22570</v>
      </c>
      <c r="E10" s="170"/>
      <c r="F10" s="171">
        <v>26326</v>
      </c>
      <c r="G10" s="172"/>
      <c r="H10" s="173"/>
    </row>
    <row r="11" spans="1:8" x14ac:dyDescent="0.15">
      <c r="A11" s="154" t="s">
        <v>569</v>
      </c>
      <c r="B11" s="159"/>
      <c r="C11" s="160"/>
      <c r="D11" s="161">
        <v>41428</v>
      </c>
      <c r="E11" s="162"/>
      <c r="F11" s="163">
        <v>52191</v>
      </c>
      <c r="G11" s="164"/>
      <c r="H11" s="165"/>
    </row>
    <row r="12" spans="1:8" x14ac:dyDescent="0.15">
      <c r="A12" s="166"/>
      <c r="B12" s="167"/>
      <c r="C12" s="174"/>
      <c r="D12" s="169">
        <v>22344</v>
      </c>
      <c r="E12" s="170"/>
      <c r="F12" s="171">
        <v>26807</v>
      </c>
      <c r="G12" s="172"/>
      <c r="H12" s="173"/>
    </row>
    <row r="13" spans="1:8" x14ac:dyDescent="0.15">
      <c r="A13" s="154"/>
      <c r="B13" s="159"/>
      <c r="C13" s="175"/>
      <c r="D13" s="176">
        <v>46500</v>
      </c>
      <c r="E13" s="177"/>
      <c r="F13" s="178">
        <v>47414</v>
      </c>
      <c r="G13" s="179"/>
      <c r="H13" s="165"/>
    </row>
    <row r="14" spans="1:8" x14ac:dyDescent="0.15">
      <c r="A14" s="166"/>
      <c r="B14" s="167"/>
      <c r="C14" s="168"/>
      <c r="D14" s="169">
        <v>23882</v>
      </c>
      <c r="E14" s="170"/>
      <c r="F14" s="171">
        <v>25448</v>
      </c>
      <c r="G14" s="172"/>
      <c r="H14" s="173"/>
    </row>
    <row r="17" spans="1:11" x14ac:dyDescent="0.15">
      <c r="A17" s="150" t="s">
        <v>52</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53</v>
      </c>
      <c r="B19" s="180">
        <f>ROUND(VALUE(SUBSTITUTE(実質収支比率等に係る経年分析!F$48,"▲","-")),2)</f>
        <v>0.51</v>
      </c>
      <c r="C19" s="180">
        <f>ROUND(VALUE(SUBSTITUTE(実質収支比率等に係る経年分析!G$48,"▲","-")),2)</f>
        <v>1.24</v>
      </c>
      <c r="D19" s="180">
        <f>ROUND(VALUE(SUBSTITUTE(実質収支比率等に係る経年分析!H$48,"▲","-")),2)</f>
        <v>1.64</v>
      </c>
      <c r="E19" s="180">
        <f>ROUND(VALUE(SUBSTITUTE(実質収支比率等に係る経年分析!I$48,"▲","-")),2)</f>
        <v>1.33</v>
      </c>
      <c r="F19" s="180">
        <f>ROUND(VALUE(SUBSTITUTE(実質収支比率等に係る経年分析!J$48,"▲","-")),2)</f>
        <v>3.39</v>
      </c>
    </row>
    <row r="20" spans="1:11" x14ac:dyDescent="0.15">
      <c r="A20" s="180" t="s">
        <v>54</v>
      </c>
      <c r="B20" s="180">
        <f>ROUND(VALUE(SUBSTITUTE(実質収支比率等に係る経年分析!F$47,"▲","-")),2)</f>
        <v>7.2</v>
      </c>
      <c r="C20" s="180">
        <f>ROUND(VALUE(SUBSTITUTE(実質収支比率等に係る経年分析!G$47,"▲","-")),2)</f>
        <v>5.22</v>
      </c>
      <c r="D20" s="180">
        <f>ROUND(VALUE(SUBSTITUTE(実質収支比率等に係る経年分析!H$47,"▲","-")),2)</f>
        <v>5.84</v>
      </c>
      <c r="E20" s="180">
        <f>ROUND(VALUE(SUBSTITUTE(実質収支比率等に係る経年分析!I$47,"▲","-")),2)</f>
        <v>5.83</v>
      </c>
      <c r="F20" s="180">
        <f>ROUND(VALUE(SUBSTITUTE(実質収支比率等に係る経年分析!J$47,"▲","-")),2)</f>
        <v>6.37</v>
      </c>
    </row>
    <row r="21" spans="1:11" x14ac:dyDescent="0.15">
      <c r="A21" s="180" t="s">
        <v>55</v>
      </c>
      <c r="B21" s="180">
        <f>IF(ISNUMBER(VALUE(SUBSTITUTE(実質収支比率等に係る経年分析!F$49,"▲","-"))),ROUND(VALUE(SUBSTITUTE(実質収支比率等に係る経年分析!F$49,"▲","-")),2),NA())</f>
        <v>-3.65</v>
      </c>
      <c r="C21" s="180">
        <f>IF(ISNUMBER(VALUE(SUBSTITUTE(実質収支比率等に係る経年分析!G$49,"▲","-"))),ROUND(VALUE(SUBSTITUTE(実質収支比率等に係る経年分析!G$49,"▲","-")),2),NA())</f>
        <v>-1.54</v>
      </c>
      <c r="D21" s="180">
        <f>IF(ISNUMBER(VALUE(SUBSTITUTE(実質収支比率等に係る経年分析!H$49,"▲","-"))),ROUND(VALUE(SUBSTITUTE(実質収支比率等に係る経年分析!H$49,"▲","-")),2),NA())</f>
        <v>0.4</v>
      </c>
      <c r="E21" s="180">
        <f>IF(ISNUMBER(VALUE(SUBSTITUTE(実質収支比率等に係る経年分析!I$49,"▲","-"))),ROUND(VALUE(SUBSTITUTE(実質収支比率等に係る経年分析!I$49,"▲","-")),2),NA())</f>
        <v>-0.98</v>
      </c>
      <c r="F21" s="180">
        <f>IF(ISNUMBER(VALUE(SUBSTITUTE(実質収支比率等に係る経年分析!J$49,"▲","-"))),ROUND(VALUE(SUBSTITUTE(実質収支比率等に係る経年分析!J$49,"▲","-")),2),NA())</f>
        <v>2.15</v>
      </c>
    </row>
    <row r="24" spans="1:11" x14ac:dyDescent="0.15">
      <c r="A24" s="150" t="s">
        <v>56</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0.01</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0.02</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母子父子寡婦福祉資金貸付事業特別会計</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0.02</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0.04</v>
      </c>
    </row>
    <row r="30" spans="1:11" x14ac:dyDescent="0.15">
      <c r="A30" s="181" t="str">
        <f>IF(連結実質赤字比率に係る赤字・黒字の構成分析!C$40="",NA(),連結実質赤字比率に係る赤字・黒字の構成分析!C$40)</f>
        <v>介護保険事業特別会計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0.59</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0.69</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1.27</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0.68</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1.07</v>
      </c>
    </row>
    <row r="31" spans="1:11" x14ac:dyDescent="0.15">
      <c r="A31" s="181" t="str">
        <f>IF(連結実質赤字比率に係る赤字・黒字の構成分析!C$39="",NA(),連結実質赤字比率に係る赤字・黒字の構成分析!C$39)</f>
        <v>地方卸売市場事業会計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1.1100000000000001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1.18</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1.22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1.21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1.19</v>
      </c>
    </row>
    <row r="32" spans="1:11" x14ac:dyDescent="0.15">
      <c r="A32" s="181" t="str">
        <f>IF(連結実質赤字比率に係る赤字・黒字の構成分析!C$38="",NA(),連結実質赤字比率に係る赤字・黒字の構成分析!C$38)</f>
        <v>国民健康保険事業特別会計</v>
      </c>
      <c r="B32" s="181">
        <f>IF(ROUND(VALUE(SUBSTITUTE(連結実質赤字比率に係る赤字・黒字の構成分析!F$38,"▲", "-")), 2) &lt; 0, ABS(ROUND(VALUE(SUBSTITUTE(連結実質赤字比率に係る赤字・黒字の構成分析!F$38,"▲", "-")), 2)), NA())</f>
        <v>0.94</v>
      </c>
      <c r="C32" s="181" t="e">
        <f>IF(ROUND(VALUE(SUBSTITUTE(連結実質赤字比率に係る赤字・黒字の構成分析!F$38,"▲", "-")), 2) &gt;= 0, ABS(ROUND(VALUE(SUBSTITUTE(連結実質赤字比率に係る赤字・黒字の構成分析!F$38,"▲", "-")), 2)), NA())</f>
        <v>#N/A</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0.22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0.89</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1.32</v>
      </c>
    </row>
    <row r="33" spans="1:16" x14ac:dyDescent="0.15">
      <c r="A33" s="181" t="str">
        <f>IF(連結実質赤字比率に係る赤字・黒字の構成分析!C$37="",NA(),連結実質赤字比率に係る赤字・黒字の構成分析!C$37)</f>
        <v>一般会計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0.51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1.24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1.64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3.34</v>
      </c>
    </row>
    <row r="34" spans="1:16" x14ac:dyDescent="0.15">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3.42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4.04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4.1100000000000003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4.88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4.97</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12.65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13.23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14.16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10.67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9.66</v>
      </c>
    </row>
    <row r="36" spans="1:16" x14ac:dyDescent="0.15">
      <c r="A36" s="181" t="str">
        <f>IF(連結実質赤字比率に係る赤字・黒字の構成分析!C$34="",NA(),連結実質赤字比率に係る赤字・黒字の構成分析!C$34)</f>
        <v>病院事業会計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7.0000000000000007E-2</v>
      </c>
      <c r="D36" s="181">
        <f>IF(ROUND(VALUE(SUBSTITUTE(連結実質赤字比率に係る赤字・黒字の構成分析!G$34,"▲", "-")), 2) &lt; 0, ABS(ROUND(VALUE(SUBSTITUTE(連結実質赤字比率に係る赤字・黒字の構成分析!G$34,"▲", "-")), 2)), NA())</f>
        <v>1.64</v>
      </c>
      <c r="E36" s="181" t="e">
        <f>IF(ROUND(VALUE(SUBSTITUTE(連結実質赤字比率に係る赤字・黒字の構成分析!G$34,"▲", "-")), 2) &gt;= 0, ABS(ROUND(VALUE(SUBSTITUTE(連結実質赤字比率に係る赤字・黒字の構成分析!G$34,"▲", "-")), 2)), NA())</f>
        <v>#N/A</v>
      </c>
      <c r="F36" s="181">
        <f>IF(ROUND(VALUE(SUBSTITUTE(連結実質赤字比率に係る赤字・黒字の構成分析!H$34,"▲", "-")), 2) &lt; 0, ABS(ROUND(VALUE(SUBSTITUTE(連結実質赤字比率に係る赤字・黒字の構成分析!H$34,"▲", "-")), 2)), NA())</f>
        <v>3.14</v>
      </c>
      <c r="G36" s="181" t="e">
        <f>IF(ROUND(VALUE(SUBSTITUTE(連結実質赤字比率に係る赤字・黒字の構成分析!H$34,"▲", "-")), 2) &gt;= 0, ABS(ROUND(VALUE(SUBSTITUTE(連結実質赤字比率に係る赤字・黒字の構成分析!H$34,"▲", "-")), 2)), NA())</f>
        <v>#N/A</v>
      </c>
      <c r="H36" s="181">
        <f>IF(ROUND(VALUE(SUBSTITUTE(連結実質赤字比率に係る赤字・黒字の構成分析!I$34,"▲", "-")), 2) &lt; 0, ABS(ROUND(VALUE(SUBSTITUTE(連結実質赤字比率に係る赤字・黒字の構成分析!I$34,"▲", "-")), 2)), NA())</f>
        <v>3.02</v>
      </c>
      <c r="I36" s="181" t="e">
        <f>IF(ROUND(VALUE(SUBSTITUTE(連結実質赤字比率に係る赤字・黒字の構成分析!I$34,"▲", "-")), 2) &gt;= 0, ABS(ROUND(VALUE(SUBSTITUTE(連結実質赤字比率に係る赤字・黒字の構成分析!I$34,"▲", "-")), 2)), NA())</f>
        <v>#N/A</v>
      </c>
      <c r="J36" s="181">
        <f>IF(ROUND(VALUE(SUBSTITUTE(連結実質赤字比率に係る赤字・黒字の構成分析!J$34,"▲", "-")), 2) &lt; 0, ABS(ROUND(VALUE(SUBSTITUTE(連結実質赤字比率に係る赤字・黒字の構成分析!J$34,"▲", "-")), 2)), NA())</f>
        <v>1.32</v>
      </c>
      <c r="K36" s="181" t="e">
        <f>IF(ROUND(VALUE(SUBSTITUTE(連結実質赤字比率に係る赤字・黒字の構成分析!J$34,"▲", "-")), 2) &gt;= 0, ABS(ROUND(VALUE(SUBSTITUTE(連結実質赤字比率に係る赤字・黒字の構成分析!J$34,"▲", "-")), 2)), NA())</f>
        <v>#N/A</v>
      </c>
    </row>
    <row r="39" spans="1:16" x14ac:dyDescent="0.15">
      <c r="A39" s="150" t="s">
        <v>59</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8690</v>
      </c>
      <c r="E42" s="182"/>
      <c r="F42" s="182"/>
      <c r="G42" s="182">
        <f>'実質公債費比率（分子）の構造'!L$52</f>
        <v>8861</v>
      </c>
      <c r="H42" s="182"/>
      <c r="I42" s="182"/>
      <c r="J42" s="182">
        <f>'実質公債費比率（分子）の構造'!M$52</f>
        <v>8816</v>
      </c>
      <c r="K42" s="182"/>
      <c r="L42" s="182"/>
      <c r="M42" s="182">
        <f>'実質公債費比率（分子）の構造'!N$52</f>
        <v>8811</v>
      </c>
      <c r="N42" s="182"/>
      <c r="O42" s="182"/>
      <c r="P42" s="182">
        <f>'実質公債費比率（分子）の構造'!O$52</f>
        <v>9233</v>
      </c>
    </row>
    <row r="43" spans="1:16" x14ac:dyDescent="0.15">
      <c r="A43" s="182" t="s">
        <v>63</v>
      </c>
      <c r="B43" s="182" t="str">
        <f>'実質公債費比率（分子）の構造'!K$51</f>
        <v>-</v>
      </c>
      <c r="C43" s="182"/>
      <c r="D43" s="182"/>
      <c r="E43" s="182">
        <f>'実質公債費比率（分子）の構造'!L$51</f>
        <v>0</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f>'実質公債費比率（分子）の構造'!K$50</f>
        <v>194</v>
      </c>
      <c r="C44" s="182"/>
      <c r="D44" s="182"/>
      <c r="E44" s="182">
        <f>'実質公債費比率（分子）の構造'!L$50</f>
        <v>2</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65</v>
      </c>
      <c r="B45" s="182">
        <f>'実質公債費比率（分子）の構造'!K$49</f>
        <v>137</v>
      </c>
      <c r="C45" s="182"/>
      <c r="D45" s="182"/>
      <c r="E45" s="182">
        <f>'実質公債費比率（分子）の構造'!L$49</f>
        <v>194</v>
      </c>
      <c r="F45" s="182"/>
      <c r="G45" s="182"/>
      <c r="H45" s="182">
        <f>'実質公債費比率（分子）の構造'!M$49</f>
        <v>228</v>
      </c>
      <c r="I45" s="182"/>
      <c r="J45" s="182"/>
      <c r="K45" s="182">
        <f>'実質公債費比率（分子）の構造'!N$49</f>
        <v>481</v>
      </c>
      <c r="L45" s="182"/>
      <c r="M45" s="182"/>
      <c r="N45" s="182">
        <f>'実質公債費比率（分子）の構造'!O$49</f>
        <v>706</v>
      </c>
      <c r="O45" s="182"/>
      <c r="P45" s="182"/>
    </row>
    <row r="46" spans="1:16" x14ac:dyDescent="0.15">
      <c r="A46" s="182" t="s">
        <v>66</v>
      </c>
      <c r="B46" s="182">
        <f>'実質公債費比率（分子）の構造'!K$48</f>
        <v>3916</v>
      </c>
      <c r="C46" s="182"/>
      <c r="D46" s="182"/>
      <c r="E46" s="182">
        <f>'実質公債費比率（分子）の構造'!L$48</f>
        <v>3889</v>
      </c>
      <c r="F46" s="182"/>
      <c r="G46" s="182"/>
      <c r="H46" s="182">
        <f>'実質公債費比率（分子）の構造'!M$48</f>
        <v>3864</v>
      </c>
      <c r="I46" s="182"/>
      <c r="J46" s="182"/>
      <c r="K46" s="182">
        <f>'実質公債費比率（分子）の構造'!N$48</f>
        <v>3889</v>
      </c>
      <c r="L46" s="182"/>
      <c r="M46" s="182"/>
      <c r="N46" s="182">
        <f>'実質公債費比率（分子）の構造'!O$48</f>
        <v>3649</v>
      </c>
      <c r="O46" s="182"/>
      <c r="P46" s="182"/>
    </row>
    <row r="47" spans="1:16" x14ac:dyDescent="0.15">
      <c r="A47" s="182" t="s">
        <v>14</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67</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68</v>
      </c>
      <c r="B49" s="182">
        <f>'実質公債費比率（分子）の構造'!K$45</f>
        <v>6959</v>
      </c>
      <c r="C49" s="182"/>
      <c r="D49" s="182"/>
      <c r="E49" s="182">
        <f>'実質公債費比率（分子）の構造'!L$45</f>
        <v>7051</v>
      </c>
      <c r="F49" s="182"/>
      <c r="G49" s="182"/>
      <c r="H49" s="182">
        <f>'実質公債費比率（分子）の構造'!M$45</f>
        <v>6946</v>
      </c>
      <c r="I49" s="182"/>
      <c r="J49" s="182"/>
      <c r="K49" s="182">
        <f>'実質公債費比率（分子）の構造'!N$45</f>
        <v>7166</v>
      </c>
      <c r="L49" s="182"/>
      <c r="M49" s="182"/>
      <c r="N49" s="182">
        <f>'実質公債費比率（分子）の構造'!O$45</f>
        <v>7544</v>
      </c>
      <c r="O49" s="182"/>
      <c r="P49" s="182"/>
    </row>
    <row r="50" spans="1:16" x14ac:dyDescent="0.15">
      <c r="A50" s="182" t="s">
        <v>69</v>
      </c>
      <c r="B50" s="182" t="e">
        <f>NA()</f>
        <v>#N/A</v>
      </c>
      <c r="C50" s="182">
        <f>IF(ISNUMBER('実質公債費比率（分子）の構造'!K$53),'実質公債費比率（分子）の構造'!K$53,NA())</f>
        <v>2516</v>
      </c>
      <c r="D50" s="182" t="e">
        <f>NA()</f>
        <v>#N/A</v>
      </c>
      <c r="E50" s="182" t="e">
        <f>NA()</f>
        <v>#N/A</v>
      </c>
      <c r="F50" s="182">
        <f>IF(ISNUMBER('実質公債費比率（分子）の構造'!L$53),'実質公債費比率（分子）の構造'!L$53,NA())</f>
        <v>2275</v>
      </c>
      <c r="G50" s="182" t="e">
        <f>NA()</f>
        <v>#N/A</v>
      </c>
      <c r="H50" s="182" t="e">
        <f>NA()</f>
        <v>#N/A</v>
      </c>
      <c r="I50" s="182">
        <f>IF(ISNUMBER('実質公債費比率（分子）の構造'!M$53),'実質公債費比率（分子）の構造'!M$53,NA())</f>
        <v>2222</v>
      </c>
      <c r="J50" s="182" t="e">
        <f>NA()</f>
        <v>#N/A</v>
      </c>
      <c r="K50" s="182" t="e">
        <f>NA()</f>
        <v>#N/A</v>
      </c>
      <c r="L50" s="182">
        <f>IF(ISNUMBER('実質公債費比率（分子）の構造'!N$53),'実質公債費比率（分子）の構造'!N$53,NA())</f>
        <v>2725</v>
      </c>
      <c r="M50" s="182" t="e">
        <f>NA()</f>
        <v>#N/A</v>
      </c>
      <c r="N50" s="182" t="e">
        <f>NA()</f>
        <v>#N/A</v>
      </c>
      <c r="O50" s="182">
        <f>IF(ISNUMBER('実質公債費比率（分子）の構造'!O$53),'実質公債費比率（分子）の構造'!O$53,NA())</f>
        <v>2666</v>
      </c>
      <c r="P50" s="182" t="e">
        <f>NA()</f>
        <v>#N/A</v>
      </c>
    </row>
    <row r="53" spans="1:16" x14ac:dyDescent="0.15">
      <c r="A53" s="150" t="s">
        <v>70</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71</v>
      </c>
      <c r="C55" s="181"/>
      <c r="D55" s="181" t="s">
        <v>72</v>
      </c>
      <c r="E55" s="181" t="s">
        <v>71</v>
      </c>
      <c r="F55" s="181"/>
      <c r="G55" s="181" t="s">
        <v>72</v>
      </c>
      <c r="H55" s="181" t="s">
        <v>71</v>
      </c>
      <c r="I55" s="181"/>
      <c r="J55" s="181" t="s">
        <v>72</v>
      </c>
      <c r="K55" s="181" t="s">
        <v>71</v>
      </c>
      <c r="L55" s="181"/>
      <c r="M55" s="181" t="s">
        <v>72</v>
      </c>
      <c r="N55" s="181" t="s">
        <v>71</v>
      </c>
      <c r="O55" s="181"/>
      <c r="P55" s="181" t="s">
        <v>72</v>
      </c>
    </row>
    <row r="56" spans="1:16" x14ac:dyDescent="0.15">
      <c r="A56" s="181" t="s">
        <v>43</v>
      </c>
      <c r="B56" s="181"/>
      <c r="C56" s="181"/>
      <c r="D56" s="181">
        <f>'将来負担比率（分子）の構造'!I$52</f>
        <v>88603</v>
      </c>
      <c r="E56" s="181"/>
      <c r="F56" s="181"/>
      <c r="G56" s="181">
        <f>'将来負担比率（分子）の構造'!J$52</f>
        <v>86924</v>
      </c>
      <c r="H56" s="181"/>
      <c r="I56" s="181"/>
      <c r="J56" s="181">
        <f>'将来負担比率（分子）の構造'!K$52</f>
        <v>85019</v>
      </c>
      <c r="K56" s="181"/>
      <c r="L56" s="181"/>
      <c r="M56" s="181">
        <f>'将来負担比率（分子）の構造'!L$52</f>
        <v>83312</v>
      </c>
      <c r="N56" s="181"/>
      <c r="O56" s="181"/>
      <c r="P56" s="181">
        <f>'将来負担比率（分子）の構造'!M$52</f>
        <v>80689</v>
      </c>
    </row>
    <row r="57" spans="1:16" x14ac:dyDescent="0.15">
      <c r="A57" s="181" t="s">
        <v>42</v>
      </c>
      <c r="B57" s="181"/>
      <c r="C57" s="181"/>
      <c r="D57" s="181">
        <f>'将来負担比率（分子）の構造'!I$51</f>
        <v>15832</v>
      </c>
      <c r="E57" s="181"/>
      <c r="F57" s="181"/>
      <c r="G57" s="181">
        <f>'将来負担比率（分子）の構造'!J$51</f>
        <v>15626</v>
      </c>
      <c r="H57" s="181"/>
      <c r="I57" s="181"/>
      <c r="J57" s="181">
        <f>'将来負担比率（分子）の構造'!K$51</f>
        <v>16333</v>
      </c>
      <c r="K57" s="181"/>
      <c r="L57" s="181"/>
      <c r="M57" s="181">
        <f>'将来負担比率（分子）の構造'!L$51</f>
        <v>16797</v>
      </c>
      <c r="N57" s="181"/>
      <c r="O57" s="181"/>
      <c r="P57" s="181">
        <f>'将来負担比率（分子）の構造'!M$51</f>
        <v>16539</v>
      </c>
    </row>
    <row r="58" spans="1:16" x14ac:dyDescent="0.15">
      <c r="A58" s="181" t="s">
        <v>41</v>
      </c>
      <c r="B58" s="181"/>
      <c r="C58" s="181"/>
      <c r="D58" s="181">
        <f>'将来負担比率（分子）の構造'!I$50</f>
        <v>8013</v>
      </c>
      <c r="E58" s="181"/>
      <c r="F58" s="181"/>
      <c r="G58" s="181">
        <f>'将来負担比率（分子）の構造'!J$50</f>
        <v>7163</v>
      </c>
      <c r="H58" s="181"/>
      <c r="I58" s="181"/>
      <c r="J58" s="181">
        <f>'将来負担比率（分子）の構造'!K$50</f>
        <v>7522</v>
      </c>
      <c r="K58" s="181"/>
      <c r="L58" s="181"/>
      <c r="M58" s="181">
        <f>'将来負担比率（分子）の構造'!L$50</f>
        <v>9044</v>
      </c>
      <c r="N58" s="181"/>
      <c r="O58" s="181"/>
      <c r="P58" s="181">
        <f>'将来負担比率（分子）の構造'!M$50</f>
        <v>10522</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15</v>
      </c>
      <c r="C61" s="181"/>
      <c r="D61" s="181"/>
      <c r="E61" s="181">
        <f>'将来負担比率（分子）の構造'!J$46</f>
        <v>14</v>
      </c>
      <c r="F61" s="181"/>
      <c r="G61" s="181"/>
      <c r="H61" s="181">
        <f>'将来負担比率（分子）の構造'!K$46</f>
        <v>13</v>
      </c>
      <c r="I61" s="181"/>
      <c r="J61" s="181"/>
      <c r="K61" s="181">
        <f>'将来負担比率（分子）の構造'!L$46</f>
        <v>13</v>
      </c>
      <c r="L61" s="181"/>
      <c r="M61" s="181"/>
      <c r="N61" s="181">
        <f>'将来負担比率（分子）の構造'!M$46</f>
        <v>11</v>
      </c>
      <c r="O61" s="181"/>
      <c r="P61" s="181"/>
    </row>
    <row r="62" spans="1:16" x14ac:dyDescent="0.15">
      <c r="A62" s="181" t="s">
        <v>35</v>
      </c>
      <c r="B62" s="181">
        <f>'将来負担比率（分子）の構造'!I$45</f>
        <v>12716</v>
      </c>
      <c r="C62" s="181"/>
      <c r="D62" s="181"/>
      <c r="E62" s="181">
        <f>'将来負担比率（分子）の構造'!J$45</f>
        <v>12116</v>
      </c>
      <c r="F62" s="181"/>
      <c r="G62" s="181"/>
      <c r="H62" s="181">
        <f>'将来負担比率（分子）の構造'!K$45</f>
        <v>11913</v>
      </c>
      <c r="I62" s="181"/>
      <c r="J62" s="181"/>
      <c r="K62" s="181">
        <f>'将来負担比率（分子）の構造'!L$45</f>
        <v>12000</v>
      </c>
      <c r="L62" s="181"/>
      <c r="M62" s="181"/>
      <c r="N62" s="181">
        <f>'将来負担比率（分子）の構造'!M$45</f>
        <v>11793</v>
      </c>
      <c r="O62" s="181"/>
      <c r="P62" s="181"/>
    </row>
    <row r="63" spans="1:16" x14ac:dyDescent="0.15">
      <c r="A63" s="181" t="s">
        <v>34</v>
      </c>
      <c r="B63" s="181">
        <f>'将来負担比率（分子）の構造'!I$44</f>
        <v>8168</v>
      </c>
      <c r="C63" s="181"/>
      <c r="D63" s="181"/>
      <c r="E63" s="181">
        <f>'将来負担比率（分子）の構造'!J$44</f>
        <v>8303</v>
      </c>
      <c r="F63" s="181"/>
      <c r="G63" s="181"/>
      <c r="H63" s="181">
        <f>'将来負担比率（分子）の構造'!K$44</f>
        <v>8553</v>
      </c>
      <c r="I63" s="181"/>
      <c r="J63" s="181"/>
      <c r="K63" s="181">
        <f>'将来負担比率（分子）の構造'!L$44</f>
        <v>8129</v>
      </c>
      <c r="L63" s="181"/>
      <c r="M63" s="181"/>
      <c r="N63" s="181">
        <f>'将来負担比率（分子）の構造'!M$44</f>
        <v>7416</v>
      </c>
      <c r="O63" s="181"/>
      <c r="P63" s="181"/>
    </row>
    <row r="64" spans="1:16" x14ac:dyDescent="0.15">
      <c r="A64" s="181" t="s">
        <v>33</v>
      </c>
      <c r="B64" s="181">
        <f>'将来負担比率（分子）の構造'!I$43</f>
        <v>40863</v>
      </c>
      <c r="C64" s="181"/>
      <c r="D64" s="181"/>
      <c r="E64" s="181">
        <f>'将来負担比率（分子）の構造'!J$43</f>
        <v>39361</v>
      </c>
      <c r="F64" s="181"/>
      <c r="G64" s="181"/>
      <c r="H64" s="181">
        <f>'将来負担比率（分子）の構造'!K$43</f>
        <v>37251</v>
      </c>
      <c r="I64" s="181"/>
      <c r="J64" s="181"/>
      <c r="K64" s="181">
        <f>'将来負担比率（分子）の構造'!L$43</f>
        <v>35618</v>
      </c>
      <c r="L64" s="181"/>
      <c r="M64" s="181"/>
      <c r="N64" s="181">
        <f>'将来負担比率（分子）の構造'!M$43</f>
        <v>31811</v>
      </c>
      <c r="O64" s="181"/>
      <c r="P64" s="181"/>
    </row>
    <row r="65" spans="1:16" x14ac:dyDescent="0.15">
      <c r="A65" s="181" t="s">
        <v>32</v>
      </c>
      <c r="B65" s="181">
        <f>'将来負担比率（分子）の構造'!I$42</f>
        <v>2</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75555</v>
      </c>
      <c r="C66" s="181"/>
      <c r="D66" s="181"/>
      <c r="E66" s="181">
        <f>'将来負担比率（分子）の構造'!J$41</f>
        <v>77481</v>
      </c>
      <c r="F66" s="181"/>
      <c r="G66" s="181"/>
      <c r="H66" s="181">
        <f>'将来負担比率（分子）の構造'!K$41</f>
        <v>79083</v>
      </c>
      <c r="I66" s="181"/>
      <c r="J66" s="181"/>
      <c r="K66" s="181">
        <f>'将来負担比率（分子）の構造'!L$41</f>
        <v>79313</v>
      </c>
      <c r="L66" s="181"/>
      <c r="M66" s="181"/>
      <c r="N66" s="181">
        <f>'将来負担比率（分子）の構造'!M$41</f>
        <v>78193</v>
      </c>
      <c r="O66" s="181"/>
      <c r="P66" s="181"/>
    </row>
    <row r="67" spans="1:16" x14ac:dyDescent="0.15">
      <c r="A67" s="181" t="s">
        <v>73</v>
      </c>
      <c r="B67" s="181" t="e">
        <f>NA()</f>
        <v>#N/A</v>
      </c>
      <c r="C67" s="181">
        <f>IF(ISNUMBER('将来負担比率（分子）の構造'!I$53), IF('将来負担比率（分子）の構造'!I$53 &lt; 0, 0, '将来負担比率（分子）の構造'!I$53), NA())</f>
        <v>24871</v>
      </c>
      <c r="D67" s="181" t="e">
        <f>NA()</f>
        <v>#N/A</v>
      </c>
      <c r="E67" s="181" t="e">
        <f>NA()</f>
        <v>#N/A</v>
      </c>
      <c r="F67" s="181">
        <f>IF(ISNUMBER('将来負担比率（分子）の構造'!J$53), IF('将来負担比率（分子）の構造'!J$53 &lt; 0, 0, '将来負担比率（分子）の構造'!J$53), NA())</f>
        <v>27562</v>
      </c>
      <c r="G67" s="181" t="e">
        <f>NA()</f>
        <v>#N/A</v>
      </c>
      <c r="H67" s="181" t="e">
        <f>NA()</f>
        <v>#N/A</v>
      </c>
      <c r="I67" s="181">
        <f>IF(ISNUMBER('将来負担比率（分子）の構造'!K$53), IF('将来負担比率（分子）の構造'!K$53 &lt; 0, 0, '将来負担比率（分子）の構造'!K$53), NA())</f>
        <v>27940</v>
      </c>
      <c r="J67" s="181" t="e">
        <f>NA()</f>
        <v>#N/A</v>
      </c>
      <c r="K67" s="181" t="e">
        <f>NA()</f>
        <v>#N/A</v>
      </c>
      <c r="L67" s="181">
        <f>IF(ISNUMBER('将来負担比率（分子）の構造'!L$53), IF('将来負担比率（分子）の構造'!L$53 &lt; 0, 0, '将来負担比率（分子）の構造'!L$53), NA())</f>
        <v>25919</v>
      </c>
      <c r="M67" s="181" t="e">
        <f>NA()</f>
        <v>#N/A</v>
      </c>
      <c r="N67" s="181" t="e">
        <f>NA()</f>
        <v>#N/A</v>
      </c>
      <c r="O67" s="181">
        <f>IF(ISNUMBER('将来負担比率（分子）の構造'!M$53), IF('将来負担比率（分子）の構造'!M$53 &lt; 0, 0, '将来負担比率（分子）の構造'!M$53), NA())</f>
        <v>21475</v>
      </c>
      <c r="P67" s="181" t="e">
        <f>NA()</f>
        <v>#N/A</v>
      </c>
    </row>
    <row r="70" spans="1:16" x14ac:dyDescent="0.15">
      <c r="A70" s="183" t="s">
        <v>74</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75</v>
      </c>
      <c r="B72" s="185">
        <f>基金残高に係る経年分析!F55</f>
        <v>2449</v>
      </c>
      <c r="C72" s="185">
        <f>基金残高に係る経年分析!G55</f>
        <v>2496</v>
      </c>
      <c r="D72" s="185">
        <f>基金残高に係る経年分析!H55</f>
        <v>2816</v>
      </c>
    </row>
    <row r="73" spans="1:16" x14ac:dyDescent="0.15">
      <c r="A73" s="184" t="s">
        <v>76</v>
      </c>
      <c r="B73" s="185">
        <f>基金残高に係る経年分析!F56</f>
        <v>34</v>
      </c>
      <c r="C73" s="185">
        <f>基金残高に係る経年分析!G56</f>
        <v>34</v>
      </c>
      <c r="D73" s="185">
        <f>基金残高に係る経年分析!H56</f>
        <v>34</v>
      </c>
    </row>
    <row r="74" spans="1:16" x14ac:dyDescent="0.15">
      <c r="A74" s="184" t="s">
        <v>77</v>
      </c>
      <c r="B74" s="185">
        <f>基金残高に係る経年分析!F57</f>
        <v>4233</v>
      </c>
      <c r="C74" s="185">
        <f>基金残高に係る経年分析!G57</f>
        <v>5078</v>
      </c>
      <c r="D74" s="185">
        <f>基金残高に係る経年分析!H57</f>
        <v>5372</v>
      </c>
    </row>
  </sheetData>
  <sheetProtection algorithmName="SHA-512" hashValue="iz9FoSR0N6T3qlrKLHAfECVExSXeRDRxyS4QfynrrZa6k+mp7abldw+93snGdfawUeS/Nu6csDmWoITOAcyosw==" saltValue="VsVjvM2uN4aEGYPHAyyM7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210</v>
      </c>
      <c r="DI1" s="762"/>
      <c r="DJ1" s="762"/>
      <c r="DK1" s="762"/>
      <c r="DL1" s="762"/>
      <c r="DM1" s="762"/>
      <c r="DN1" s="763"/>
      <c r="DO1" s="226"/>
      <c r="DP1" s="761" t="s">
        <v>211</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15">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3" t="s">
        <v>213</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214</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215</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15">
      <c r="B4" s="703" t="s">
        <v>1</v>
      </c>
      <c r="C4" s="704"/>
      <c r="D4" s="704"/>
      <c r="E4" s="704"/>
      <c r="F4" s="704"/>
      <c r="G4" s="704"/>
      <c r="H4" s="704"/>
      <c r="I4" s="704"/>
      <c r="J4" s="704"/>
      <c r="K4" s="704"/>
      <c r="L4" s="704"/>
      <c r="M4" s="704"/>
      <c r="N4" s="704"/>
      <c r="O4" s="704"/>
      <c r="P4" s="704"/>
      <c r="Q4" s="705"/>
      <c r="R4" s="703" t="s">
        <v>216</v>
      </c>
      <c r="S4" s="704"/>
      <c r="T4" s="704"/>
      <c r="U4" s="704"/>
      <c r="V4" s="704"/>
      <c r="W4" s="704"/>
      <c r="X4" s="704"/>
      <c r="Y4" s="705"/>
      <c r="Z4" s="703" t="s">
        <v>217</v>
      </c>
      <c r="AA4" s="704"/>
      <c r="AB4" s="704"/>
      <c r="AC4" s="705"/>
      <c r="AD4" s="703" t="s">
        <v>218</v>
      </c>
      <c r="AE4" s="704"/>
      <c r="AF4" s="704"/>
      <c r="AG4" s="704"/>
      <c r="AH4" s="704"/>
      <c r="AI4" s="704"/>
      <c r="AJ4" s="704"/>
      <c r="AK4" s="705"/>
      <c r="AL4" s="703" t="s">
        <v>217</v>
      </c>
      <c r="AM4" s="704"/>
      <c r="AN4" s="704"/>
      <c r="AO4" s="705"/>
      <c r="AP4" s="764" t="s">
        <v>219</v>
      </c>
      <c r="AQ4" s="764"/>
      <c r="AR4" s="764"/>
      <c r="AS4" s="764"/>
      <c r="AT4" s="764"/>
      <c r="AU4" s="764"/>
      <c r="AV4" s="764"/>
      <c r="AW4" s="764"/>
      <c r="AX4" s="764"/>
      <c r="AY4" s="764"/>
      <c r="AZ4" s="764"/>
      <c r="BA4" s="764"/>
      <c r="BB4" s="764"/>
      <c r="BC4" s="764"/>
      <c r="BD4" s="764"/>
      <c r="BE4" s="764"/>
      <c r="BF4" s="764"/>
      <c r="BG4" s="764" t="s">
        <v>220</v>
      </c>
      <c r="BH4" s="764"/>
      <c r="BI4" s="764"/>
      <c r="BJ4" s="764"/>
      <c r="BK4" s="764"/>
      <c r="BL4" s="764"/>
      <c r="BM4" s="764"/>
      <c r="BN4" s="764"/>
      <c r="BO4" s="764" t="s">
        <v>217</v>
      </c>
      <c r="BP4" s="764"/>
      <c r="BQ4" s="764"/>
      <c r="BR4" s="764"/>
      <c r="BS4" s="764" t="s">
        <v>221</v>
      </c>
      <c r="BT4" s="764"/>
      <c r="BU4" s="764"/>
      <c r="BV4" s="764"/>
      <c r="BW4" s="764"/>
      <c r="BX4" s="764"/>
      <c r="BY4" s="764"/>
      <c r="BZ4" s="764"/>
      <c r="CA4" s="764"/>
      <c r="CB4" s="764"/>
      <c r="CD4" s="746" t="s">
        <v>222</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15">
      <c r="B5" s="708" t="s">
        <v>223</v>
      </c>
      <c r="C5" s="709"/>
      <c r="D5" s="709"/>
      <c r="E5" s="709"/>
      <c r="F5" s="709"/>
      <c r="G5" s="709"/>
      <c r="H5" s="709"/>
      <c r="I5" s="709"/>
      <c r="J5" s="709"/>
      <c r="K5" s="709"/>
      <c r="L5" s="709"/>
      <c r="M5" s="709"/>
      <c r="N5" s="709"/>
      <c r="O5" s="709"/>
      <c r="P5" s="709"/>
      <c r="Q5" s="710"/>
      <c r="R5" s="697">
        <v>28830625</v>
      </c>
      <c r="S5" s="698"/>
      <c r="T5" s="698"/>
      <c r="U5" s="698"/>
      <c r="V5" s="698"/>
      <c r="W5" s="698"/>
      <c r="X5" s="698"/>
      <c r="Y5" s="741"/>
      <c r="Z5" s="759">
        <v>29.5</v>
      </c>
      <c r="AA5" s="759"/>
      <c r="AB5" s="759"/>
      <c r="AC5" s="759"/>
      <c r="AD5" s="760">
        <v>26830150</v>
      </c>
      <c r="AE5" s="760"/>
      <c r="AF5" s="760"/>
      <c r="AG5" s="760"/>
      <c r="AH5" s="760"/>
      <c r="AI5" s="760"/>
      <c r="AJ5" s="760"/>
      <c r="AK5" s="760"/>
      <c r="AL5" s="742">
        <v>65.2</v>
      </c>
      <c r="AM5" s="713"/>
      <c r="AN5" s="713"/>
      <c r="AO5" s="743"/>
      <c r="AP5" s="708" t="s">
        <v>224</v>
      </c>
      <c r="AQ5" s="709"/>
      <c r="AR5" s="709"/>
      <c r="AS5" s="709"/>
      <c r="AT5" s="709"/>
      <c r="AU5" s="709"/>
      <c r="AV5" s="709"/>
      <c r="AW5" s="709"/>
      <c r="AX5" s="709"/>
      <c r="AY5" s="709"/>
      <c r="AZ5" s="709"/>
      <c r="BA5" s="709"/>
      <c r="BB5" s="709"/>
      <c r="BC5" s="709"/>
      <c r="BD5" s="709"/>
      <c r="BE5" s="709"/>
      <c r="BF5" s="710"/>
      <c r="BG5" s="642">
        <v>26816512</v>
      </c>
      <c r="BH5" s="643"/>
      <c r="BI5" s="643"/>
      <c r="BJ5" s="643"/>
      <c r="BK5" s="643"/>
      <c r="BL5" s="643"/>
      <c r="BM5" s="643"/>
      <c r="BN5" s="644"/>
      <c r="BO5" s="675">
        <v>93</v>
      </c>
      <c r="BP5" s="675"/>
      <c r="BQ5" s="675"/>
      <c r="BR5" s="675"/>
      <c r="BS5" s="676">
        <v>374920</v>
      </c>
      <c r="BT5" s="676"/>
      <c r="BU5" s="676"/>
      <c r="BV5" s="676"/>
      <c r="BW5" s="676"/>
      <c r="BX5" s="676"/>
      <c r="BY5" s="676"/>
      <c r="BZ5" s="676"/>
      <c r="CA5" s="676"/>
      <c r="CB5" s="730"/>
      <c r="CD5" s="746" t="s">
        <v>219</v>
      </c>
      <c r="CE5" s="747"/>
      <c r="CF5" s="747"/>
      <c r="CG5" s="747"/>
      <c r="CH5" s="747"/>
      <c r="CI5" s="747"/>
      <c r="CJ5" s="747"/>
      <c r="CK5" s="747"/>
      <c r="CL5" s="747"/>
      <c r="CM5" s="747"/>
      <c r="CN5" s="747"/>
      <c r="CO5" s="747"/>
      <c r="CP5" s="747"/>
      <c r="CQ5" s="748"/>
      <c r="CR5" s="746" t="s">
        <v>225</v>
      </c>
      <c r="CS5" s="747"/>
      <c r="CT5" s="747"/>
      <c r="CU5" s="747"/>
      <c r="CV5" s="747"/>
      <c r="CW5" s="747"/>
      <c r="CX5" s="747"/>
      <c r="CY5" s="748"/>
      <c r="CZ5" s="746" t="s">
        <v>217</v>
      </c>
      <c r="DA5" s="747"/>
      <c r="DB5" s="747"/>
      <c r="DC5" s="748"/>
      <c r="DD5" s="746" t="s">
        <v>226</v>
      </c>
      <c r="DE5" s="747"/>
      <c r="DF5" s="747"/>
      <c r="DG5" s="747"/>
      <c r="DH5" s="747"/>
      <c r="DI5" s="747"/>
      <c r="DJ5" s="747"/>
      <c r="DK5" s="747"/>
      <c r="DL5" s="747"/>
      <c r="DM5" s="747"/>
      <c r="DN5" s="747"/>
      <c r="DO5" s="747"/>
      <c r="DP5" s="748"/>
      <c r="DQ5" s="746" t="s">
        <v>227</v>
      </c>
      <c r="DR5" s="747"/>
      <c r="DS5" s="747"/>
      <c r="DT5" s="747"/>
      <c r="DU5" s="747"/>
      <c r="DV5" s="747"/>
      <c r="DW5" s="747"/>
      <c r="DX5" s="747"/>
      <c r="DY5" s="747"/>
      <c r="DZ5" s="747"/>
      <c r="EA5" s="747"/>
      <c r="EB5" s="747"/>
      <c r="EC5" s="748"/>
    </row>
    <row r="6" spans="2:143" ht="11.25" customHeight="1" x14ac:dyDescent="0.15">
      <c r="B6" s="639" t="s">
        <v>228</v>
      </c>
      <c r="C6" s="640"/>
      <c r="D6" s="640"/>
      <c r="E6" s="640"/>
      <c r="F6" s="640"/>
      <c r="G6" s="640"/>
      <c r="H6" s="640"/>
      <c r="I6" s="640"/>
      <c r="J6" s="640"/>
      <c r="K6" s="640"/>
      <c r="L6" s="640"/>
      <c r="M6" s="640"/>
      <c r="N6" s="640"/>
      <c r="O6" s="640"/>
      <c r="P6" s="640"/>
      <c r="Q6" s="641"/>
      <c r="R6" s="642">
        <v>428555</v>
      </c>
      <c r="S6" s="643"/>
      <c r="T6" s="643"/>
      <c r="U6" s="643"/>
      <c r="V6" s="643"/>
      <c r="W6" s="643"/>
      <c r="X6" s="643"/>
      <c r="Y6" s="644"/>
      <c r="Z6" s="675">
        <v>0.4</v>
      </c>
      <c r="AA6" s="675"/>
      <c r="AB6" s="675"/>
      <c r="AC6" s="675"/>
      <c r="AD6" s="676">
        <v>428555</v>
      </c>
      <c r="AE6" s="676"/>
      <c r="AF6" s="676"/>
      <c r="AG6" s="676"/>
      <c r="AH6" s="676"/>
      <c r="AI6" s="676"/>
      <c r="AJ6" s="676"/>
      <c r="AK6" s="676"/>
      <c r="AL6" s="645">
        <v>1</v>
      </c>
      <c r="AM6" s="646"/>
      <c r="AN6" s="646"/>
      <c r="AO6" s="677"/>
      <c r="AP6" s="639" t="s">
        <v>229</v>
      </c>
      <c r="AQ6" s="640"/>
      <c r="AR6" s="640"/>
      <c r="AS6" s="640"/>
      <c r="AT6" s="640"/>
      <c r="AU6" s="640"/>
      <c r="AV6" s="640"/>
      <c r="AW6" s="640"/>
      <c r="AX6" s="640"/>
      <c r="AY6" s="640"/>
      <c r="AZ6" s="640"/>
      <c r="BA6" s="640"/>
      <c r="BB6" s="640"/>
      <c r="BC6" s="640"/>
      <c r="BD6" s="640"/>
      <c r="BE6" s="640"/>
      <c r="BF6" s="641"/>
      <c r="BG6" s="642">
        <v>26816512</v>
      </c>
      <c r="BH6" s="643"/>
      <c r="BI6" s="643"/>
      <c r="BJ6" s="643"/>
      <c r="BK6" s="643"/>
      <c r="BL6" s="643"/>
      <c r="BM6" s="643"/>
      <c r="BN6" s="644"/>
      <c r="BO6" s="675">
        <v>93</v>
      </c>
      <c r="BP6" s="675"/>
      <c r="BQ6" s="675"/>
      <c r="BR6" s="675"/>
      <c r="BS6" s="676">
        <v>374920</v>
      </c>
      <c r="BT6" s="676"/>
      <c r="BU6" s="676"/>
      <c r="BV6" s="676"/>
      <c r="BW6" s="676"/>
      <c r="BX6" s="676"/>
      <c r="BY6" s="676"/>
      <c r="BZ6" s="676"/>
      <c r="CA6" s="676"/>
      <c r="CB6" s="730"/>
      <c r="CD6" s="700" t="s">
        <v>230</v>
      </c>
      <c r="CE6" s="701"/>
      <c r="CF6" s="701"/>
      <c r="CG6" s="701"/>
      <c r="CH6" s="701"/>
      <c r="CI6" s="701"/>
      <c r="CJ6" s="701"/>
      <c r="CK6" s="701"/>
      <c r="CL6" s="701"/>
      <c r="CM6" s="701"/>
      <c r="CN6" s="701"/>
      <c r="CO6" s="701"/>
      <c r="CP6" s="701"/>
      <c r="CQ6" s="702"/>
      <c r="CR6" s="642">
        <v>530091</v>
      </c>
      <c r="CS6" s="643"/>
      <c r="CT6" s="643"/>
      <c r="CU6" s="643"/>
      <c r="CV6" s="643"/>
      <c r="CW6" s="643"/>
      <c r="CX6" s="643"/>
      <c r="CY6" s="644"/>
      <c r="CZ6" s="742">
        <v>0.6</v>
      </c>
      <c r="DA6" s="713"/>
      <c r="DB6" s="713"/>
      <c r="DC6" s="745"/>
      <c r="DD6" s="648" t="s">
        <v>128</v>
      </c>
      <c r="DE6" s="643"/>
      <c r="DF6" s="643"/>
      <c r="DG6" s="643"/>
      <c r="DH6" s="643"/>
      <c r="DI6" s="643"/>
      <c r="DJ6" s="643"/>
      <c r="DK6" s="643"/>
      <c r="DL6" s="643"/>
      <c r="DM6" s="643"/>
      <c r="DN6" s="643"/>
      <c r="DO6" s="643"/>
      <c r="DP6" s="644"/>
      <c r="DQ6" s="648">
        <v>528498</v>
      </c>
      <c r="DR6" s="643"/>
      <c r="DS6" s="643"/>
      <c r="DT6" s="643"/>
      <c r="DU6" s="643"/>
      <c r="DV6" s="643"/>
      <c r="DW6" s="643"/>
      <c r="DX6" s="643"/>
      <c r="DY6" s="643"/>
      <c r="DZ6" s="643"/>
      <c r="EA6" s="643"/>
      <c r="EB6" s="643"/>
      <c r="EC6" s="688"/>
    </row>
    <row r="7" spans="2:143" ht="11.25" customHeight="1" x14ac:dyDescent="0.15">
      <c r="B7" s="639" t="s">
        <v>231</v>
      </c>
      <c r="C7" s="640"/>
      <c r="D7" s="640"/>
      <c r="E7" s="640"/>
      <c r="F7" s="640"/>
      <c r="G7" s="640"/>
      <c r="H7" s="640"/>
      <c r="I7" s="640"/>
      <c r="J7" s="640"/>
      <c r="K7" s="640"/>
      <c r="L7" s="640"/>
      <c r="M7" s="640"/>
      <c r="N7" s="640"/>
      <c r="O7" s="640"/>
      <c r="P7" s="640"/>
      <c r="Q7" s="641"/>
      <c r="R7" s="642">
        <v>24398</v>
      </c>
      <c r="S7" s="643"/>
      <c r="T7" s="643"/>
      <c r="U7" s="643"/>
      <c r="V7" s="643"/>
      <c r="W7" s="643"/>
      <c r="X7" s="643"/>
      <c r="Y7" s="644"/>
      <c r="Z7" s="675">
        <v>0</v>
      </c>
      <c r="AA7" s="675"/>
      <c r="AB7" s="675"/>
      <c r="AC7" s="675"/>
      <c r="AD7" s="676">
        <v>24398</v>
      </c>
      <c r="AE7" s="676"/>
      <c r="AF7" s="676"/>
      <c r="AG7" s="676"/>
      <c r="AH7" s="676"/>
      <c r="AI7" s="676"/>
      <c r="AJ7" s="676"/>
      <c r="AK7" s="676"/>
      <c r="AL7" s="645">
        <v>0.1</v>
      </c>
      <c r="AM7" s="646"/>
      <c r="AN7" s="646"/>
      <c r="AO7" s="677"/>
      <c r="AP7" s="639" t="s">
        <v>232</v>
      </c>
      <c r="AQ7" s="640"/>
      <c r="AR7" s="640"/>
      <c r="AS7" s="640"/>
      <c r="AT7" s="640"/>
      <c r="AU7" s="640"/>
      <c r="AV7" s="640"/>
      <c r="AW7" s="640"/>
      <c r="AX7" s="640"/>
      <c r="AY7" s="640"/>
      <c r="AZ7" s="640"/>
      <c r="BA7" s="640"/>
      <c r="BB7" s="640"/>
      <c r="BC7" s="640"/>
      <c r="BD7" s="640"/>
      <c r="BE7" s="640"/>
      <c r="BF7" s="641"/>
      <c r="BG7" s="642">
        <v>13343650</v>
      </c>
      <c r="BH7" s="643"/>
      <c r="BI7" s="643"/>
      <c r="BJ7" s="643"/>
      <c r="BK7" s="643"/>
      <c r="BL7" s="643"/>
      <c r="BM7" s="643"/>
      <c r="BN7" s="644"/>
      <c r="BO7" s="675">
        <v>46.3</v>
      </c>
      <c r="BP7" s="675"/>
      <c r="BQ7" s="675"/>
      <c r="BR7" s="675"/>
      <c r="BS7" s="676">
        <v>374920</v>
      </c>
      <c r="BT7" s="676"/>
      <c r="BU7" s="676"/>
      <c r="BV7" s="676"/>
      <c r="BW7" s="676"/>
      <c r="BX7" s="676"/>
      <c r="BY7" s="676"/>
      <c r="BZ7" s="676"/>
      <c r="CA7" s="676"/>
      <c r="CB7" s="730"/>
      <c r="CD7" s="689" t="s">
        <v>233</v>
      </c>
      <c r="CE7" s="686"/>
      <c r="CF7" s="686"/>
      <c r="CG7" s="686"/>
      <c r="CH7" s="686"/>
      <c r="CI7" s="686"/>
      <c r="CJ7" s="686"/>
      <c r="CK7" s="686"/>
      <c r="CL7" s="686"/>
      <c r="CM7" s="686"/>
      <c r="CN7" s="686"/>
      <c r="CO7" s="686"/>
      <c r="CP7" s="686"/>
      <c r="CQ7" s="687"/>
      <c r="CR7" s="642">
        <v>27294667</v>
      </c>
      <c r="CS7" s="643"/>
      <c r="CT7" s="643"/>
      <c r="CU7" s="643"/>
      <c r="CV7" s="643"/>
      <c r="CW7" s="643"/>
      <c r="CX7" s="643"/>
      <c r="CY7" s="644"/>
      <c r="CZ7" s="675">
        <v>28.4</v>
      </c>
      <c r="DA7" s="675"/>
      <c r="DB7" s="675"/>
      <c r="DC7" s="675"/>
      <c r="DD7" s="648">
        <v>221559</v>
      </c>
      <c r="DE7" s="643"/>
      <c r="DF7" s="643"/>
      <c r="DG7" s="643"/>
      <c r="DH7" s="643"/>
      <c r="DI7" s="643"/>
      <c r="DJ7" s="643"/>
      <c r="DK7" s="643"/>
      <c r="DL7" s="643"/>
      <c r="DM7" s="643"/>
      <c r="DN7" s="643"/>
      <c r="DO7" s="643"/>
      <c r="DP7" s="644"/>
      <c r="DQ7" s="648">
        <v>6462710</v>
      </c>
      <c r="DR7" s="643"/>
      <c r="DS7" s="643"/>
      <c r="DT7" s="643"/>
      <c r="DU7" s="643"/>
      <c r="DV7" s="643"/>
      <c r="DW7" s="643"/>
      <c r="DX7" s="643"/>
      <c r="DY7" s="643"/>
      <c r="DZ7" s="643"/>
      <c r="EA7" s="643"/>
      <c r="EB7" s="643"/>
      <c r="EC7" s="688"/>
    </row>
    <row r="8" spans="2:143" ht="11.25" customHeight="1" x14ac:dyDescent="0.15">
      <c r="B8" s="639" t="s">
        <v>234</v>
      </c>
      <c r="C8" s="640"/>
      <c r="D8" s="640"/>
      <c r="E8" s="640"/>
      <c r="F8" s="640"/>
      <c r="G8" s="640"/>
      <c r="H8" s="640"/>
      <c r="I8" s="640"/>
      <c r="J8" s="640"/>
      <c r="K8" s="640"/>
      <c r="L8" s="640"/>
      <c r="M8" s="640"/>
      <c r="N8" s="640"/>
      <c r="O8" s="640"/>
      <c r="P8" s="640"/>
      <c r="Q8" s="641"/>
      <c r="R8" s="642">
        <v>93170</v>
      </c>
      <c r="S8" s="643"/>
      <c r="T8" s="643"/>
      <c r="U8" s="643"/>
      <c r="V8" s="643"/>
      <c r="W8" s="643"/>
      <c r="X8" s="643"/>
      <c r="Y8" s="644"/>
      <c r="Z8" s="675">
        <v>0.1</v>
      </c>
      <c r="AA8" s="675"/>
      <c r="AB8" s="675"/>
      <c r="AC8" s="675"/>
      <c r="AD8" s="676">
        <v>93170</v>
      </c>
      <c r="AE8" s="676"/>
      <c r="AF8" s="676"/>
      <c r="AG8" s="676"/>
      <c r="AH8" s="676"/>
      <c r="AI8" s="676"/>
      <c r="AJ8" s="676"/>
      <c r="AK8" s="676"/>
      <c r="AL8" s="645">
        <v>0.2</v>
      </c>
      <c r="AM8" s="646"/>
      <c r="AN8" s="646"/>
      <c r="AO8" s="677"/>
      <c r="AP8" s="639" t="s">
        <v>235</v>
      </c>
      <c r="AQ8" s="640"/>
      <c r="AR8" s="640"/>
      <c r="AS8" s="640"/>
      <c r="AT8" s="640"/>
      <c r="AU8" s="640"/>
      <c r="AV8" s="640"/>
      <c r="AW8" s="640"/>
      <c r="AX8" s="640"/>
      <c r="AY8" s="640"/>
      <c r="AZ8" s="640"/>
      <c r="BA8" s="640"/>
      <c r="BB8" s="640"/>
      <c r="BC8" s="640"/>
      <c r="BD8" s="640"/>
      <c r="BE8" s="640"/>
      <c r="BF8" s="641"/>
      <c r="BG8" s="642">
        <v>333453</v>
      </c>
      <c r="BH8" s="643"/>
      <c r="BI8" s="643"/>
      <c r="BJ8" s="643"/>
      <c r="BK8" s="643"/>
      <c r="BL8" s="643"/>
      <c r="BM8" s="643"/>
      <c r="BN8" s="644"/>
      <c r="BO8" s="675">
        <v>1.2</v>
      </c>
      <c r="BP8" s="675"/>
      <c r="BQ8" s="675"/>
      <c r="BR8" s="675"/>
      <c r="BS8" s="648" t="s">
        <v>236</v>
      </c>
      <c r="BT8" s="643"/>
      <c r="BU8" s="643"/>
      <c r="BV8" s="643"/>
      <c r="BW8" s="643"/>
      <c r="BX8" s="643"/>
      <c r="BY8" s="643"/>
      <c r="BZ8" s="643"/>
      <c r="CA8" s="643"/>
      <c r="CB8" s="688"/>
      <c r="CD8" s="689" t="s">
        <v>237</v>
      </c>
      <c r="CE8" s="686"/>
      <c r="CF8" s="686"/>
      <c r="CG8" s="686"/>
      <c r="CH8" s="686"/>
      <c r="CI8" s="686"/>
      <c r="CJ8" s="686"/>
      <c r="CK8" s="686"/>
      <c r="CL8" s="686"/>
      <c r="CM8" s="686"/>
      <c r="CN8" s="686"/>
      <c r="CO8" s="686"/>
      <c r="CP8" s="686"/>
      <c r="CQ8" s="687"/>
      <c r="CR8" s="642">
        <v>34127048</v>
      </c>
      <c r="CS8" s="643"/>
      <c r="CT8" s="643"/>
      <c r="CU8" s="643"/>
      <c r="CV8" s="643"/>
      <c r="CW8" s="643"/>
      <c r="CX8" s="643"/>
      <c r="CY8" s="644"/>
      <c r="CZ8" s="675">
        <v>35.5</v>
      </c>
      <c r="DA8" s="675"/>
      <c r="DB8" s="675"/>
      <c r="DC8" s="675"/>
      <c r="DD8" s="648">
        <v>713592</v>
      </c>
      <c r="DE8" s="643"/>
      <c r="DF8" s="643"/>
      <c r="DG8" s="643"/>
      <c r="DH8" s="643"/>
      <c r="DI8" s="643"/>
      <c r="DJ8" s="643"/>
      <c r="DK8" s="643"/>
      <c r="DL8" s="643"/>
      <c r="DM8" s="643"/>
      <c r="DN8" s="643"/>
      <c r="DO8" s="643"/>
      <c r="DP8" s="644"/>
      <c r="DQ8" s="648">
        <v>15722929</v>
      </c>
      <c r="DR8" s="643"/>
      <c r="DS8" s="643"/>
      <c r="DT8" s="643"/>
      <c r="DU8" s="643"/>
      <c r="DV8" s="643"/>
      <c r="DW8" s="643"/>
      <c r="DX8" s="643"/>
      <c r="DY8" s="643"/>
      <c r="DZ8" s="643"/>
      <c r="EA8" s="643"/>
      <c r="EB8" s="643"/>
      <c r="EC8" s="688"/>
    </row>
    <row r="9" spans="2:143" ht="11.25" customHeight="1" x14ac:dyDescent="0.15">
      <c r="B9" s="639" t="s">
        <v>238</v>
      </c>
      <c r="C9" s="640"/>
      <c r="D9" s="640"/>
      <c r="E9" s="640"/>
      <c r="F9" s="640"/>
      <c r="G9" s="640"/>
      <c r="H9" s="640"/>
      <c r="I9" s="640"/>
      <c r="J9" s="640"/>
      <c r="K9" s="640"/>
      <c r="L9" s="640"/>
      <c r="M9" s="640"/>
      <c r="N9" s="640"/>
      <c r="O9" s="640"/>
      <c r="P9" s="640"/>
      <c r="Q9" s="641"/>
      <c r="R9" s="642">
        <v>126902</v>
      </c>
      <c r="S9" s="643"/>
      <c r="T9" s="643"/>
      <c r="U9" s="643"/>
      <c r="V9" s="643"/>
      <c r="W9" s="643"/>
      <c r="X9" s="643"/>
      <c r="Y9" s="644"/>
      <c r="Z9" s="675">
        <v>0.1</v>
      </c>
      <c r="AA9" s="675"/>
      <c r="AB9" s="675"/>
      <c r="AC9" s="675"/>
      <c r="AD9" s="676">
        <v>126902</v>
      </c>
      <c r="AE9" s="676"/>
      <c r="AF9" s="676"/>
      <c r="AG9" s="676"/>
      <c r="AH9" s="676"/>
      <c r="AI9" s="676"/>
      <c r="AJ9" s="676"/>
      <c r="AK9" s="676"/>
      <c r="AL9" s="645">
        <v>0.3</v>
      </c>
      <c r="AM9" s="646"/>
      <c r="AN9" s="646"/>
      <c r="AO9" s="677"/>
      <c r="AP9" s="639" t="s">
        <v>239</v>
      </c>
      <c r="AQ9" s="640"/>
      <c r="AR9" s="640"/>
      <c r="AS9" s="640"/>
      <c r="AT9" s="640"/>
      <c r="AU9" s="640"/>
      <c r="AV9" s="640"/>
      <c r="AW9" s="640"/>
      <c r="AX9" s="640"/>
      <c r="AY9" s="640"/>
      <c r="AZ9" s="640"/>
      <c r="BA9" s="640"/>
      <c r="BB9" s="640"/>
      <c r="BC9" s="640"/>
      <c r="BD9" s="640"/>
      <c r="BE9" s="640"/>
      <c r="BF9" s="641"/>
      <c r="BG9" s="642">
        <v>10482091</v>
      </c>
      <c r="BH9" s="643"/>
      <c r="BI9" s="643"/>
      <c r="BJ9" s="643"/>
      <c r="BK9" s="643"/>
      <c r="BL9" s="643"/>
      <c r="BM9" s="643"/>
      <c r="BN9" s="644"/>
      <c r="BO9" s="675">
        <v>36.4</v>
      </c>
      <c r="BP9" s="675"/>
      <c r="BQ9" s="675"/>
      <c r="BR9" s="675"/>
      <c r="BS9" s="648" t="s">
        <v>236</v>
      </c>
      <c r="BT9" s="643"/>
      <c r="BU9" s="643"/>
      <c r="BV9" s="643"/>
      <c r="BW9" s="643"/>
      <c r="BX9" s="643"/>
      <c r="BY9" s="643"/>
      <c r="BZ9" s="643"/>
      <c r="CA9" s="643"/>
      <c r="CB9" s="688"/>
      <c r="CD9" s="689" t="s">
        <v>240</v>
      </c>
      <c r="CE9" s="686"/>
      <c r="CF9" s="686"/>
      <c r="CG9" s="686"/>
      <c r="CH9" s="686"/>
      <c r="CI9" s="686"/>
      <c r="CJ9" s="686"/>
      <c r="CK9" s="686"/>
      <c r="CL9" s="686"/>
      <c r="CM9" s="686"/>
      <c r="CN9" s="686"/>
      <c r="CO9" s="686"/>
      <c r="CP9" s="686"/>
      <c r="CQ9" s="687"/>
      <c r="CR9" s="642">
        <v>6440822</v>
      </c>
      <c r="CS9" s="643"/>
      <c r="CT9" s="643"/>
      <c r="CU9" s="643"/>
      <c r="CV9" s="643"/>
      <c r="CW9" s="643"/>
      <c r="CX9" s="643"/>
      <c r="CY9" s="644"/>
      <c r="CZ9" s="675">
        <v>6.7</v>
      </c>
      <c r="DA9" s="675"/>
      <c r="DB9" s="675"/>
      <c r="DC9" s="675"/>
      <c r="DD9" s="648">
        <v>38058</v>
      </c>
      <c r="DE9" s="643"/>
      <c r="DF9" s="643"/>
      <c r="DG9" s="643"/>
      <c r="DH9" s="643"/>
      <c r="DI9" s="643"/>
      <c r="DJ9" s="643"/>
      <c r="DK9" s="643"/>
      <c r="DL9" s="643"/>
      <c r="DM9" s="643"/>
      <c r="DN9" s="643"/>
      <c r="DO9" s="643"/>
      <c r="DP9" s="644"/>
      <c r="DQ9" s="648">
        <v>5590783</v>
      </c>
      <c r="DR9" s="643"/>
      <c r="DS9" s="643"/>
      <c r="DT9" s="643"/>
      <c r="DU9" s="643"/>
      <c r="DV9" s="643"/>
      <c r="DW9" s="643"/>
      <c r="DX9" s="643"/>
      <c r="DY9" s="643"/>
      <c r="DZ9" s="643"/>
      <c r="EA9" s="643"/>
      <c r="EB9" s="643"/>
      <c r="EC9" s="688"/>
    </row>
    <row r="10" spans="2:143" ht="11.25" customHeight="1" x14ac:dyDescent="0.15">
      <c r="B10" s="639" t="s">
        <v>241</v>
      </c>
      <c r="C10" s="640"/>
      <c r="D10" s="640"/>
      <c r="E10" s="640"/>
      <c r="F10" s="640"/>
      <c r="G10" s="640"/>
      <c r="H10" s="640"/>
      <c r="I10" s="640"/>
      <c r="J10" s="640"/>
      <c r="K10" s="640"/>
      <c r="L10" s="640"/>
      <c r="M10" s="640"/>
      <c r="N10" s="640"/>
      <c r="O10" s="640"/>
      <c r="P10" s="640"/>
      <c r="Q10" s="641"/>
      <c r="R10" s="642" t="s">
        <v>128</v>
      </c>
      <c r="S10" s="643"/>
      <c r="T10" s="643"/>
      <c r="U10" s="643"/>
      <c r="V10" s="643"/>
      <c r="W10" s="643"/>
      <c r="X10" s="643"/>
      <c r="Y10" s="644"/>
      <c r="Z10" s="675" t="s">
        <v>128</v>
      </c>
      <c r="AA10" s="675"/>
      <c r="AB10" s="675"/>
      <c r="AC10" s="675"/>
      <c r="AD10" s="676" t="s">
        <v>128</v>
      </c>
      <c r="AE10" s="676"/>
      <c r="AF10" s="676"/>
      <c r="AG10" s="676"/>
      <c r="AH10" s="676"/>
      <c r="AI10" s="676"/>
      <c r="AJ10" s="676"/>
      <c r="AK10" s="676"/>
      <c r="AL10" s="645" t="s">
        <v>236</v>
      </c>
      <c r="AM10" s="646"/>
      <c r="AN10" s="646"/>
      <c r="AO10" s="677"/>
      <c r="AP10" s="639" t="s">
        <v>242</v>
      </c>
      <c r="AQ10" s="640"/>
      <c r="AR10" s="640"/>
      <c r="AS10" s="640"/>
      <c r="AT10" s="640"/>
      <c r="AU10" s="640"/>
      <c r="AV10" s="640"/>
      <c r="AW10" s="640"/>
      <c r="AX10" s="640"/>
      <c r="AY10" s="640"/>
      <c r="AZ10" s="640"/>
      <c r="BA10" s="640"/>
      <c r="BB10" s="640"/>
      <c r="BC10" s="640"/>
      <c r="BD10" s="640"/>
      <c r="BE10" s="640"/>
      <c r="BF10" s="641"/>
      <c r="BG10" s="642">
        <v>743089</v>
      </c>
      <c r="BH10" s="643"/>
      <c r="BI10" s="643"/>
      <c r="BJ10" s="643"/>
      <c r="BK10" s="643"/>
      <c r="BL10" s="643"/>
      <c r="BM10" s="643"/>
      <c r="BN10" s="644"/>
      <c r="BO10" s="675">
        <v>2.6</v>
      </c>
      <c r="BP10" s="675"/>
      <c r="BQ10" s="675"/>
      <c r="BR10" s="675"/>
      <c r="BS10" s="648" t="s">
        <v>236</v>
      </c>
      <c r="BT10" s="643"/>
      <c r="BU10" s="643"/>
      <c r="BV10" s="643"/>
      <c r="BW10" s="643"/>
      <c r="BX10" s="643"/>
      <c r="BY10" s="643"/>
      <c r="BZ10" s="643"/>
      <c r="CA10" s="643"/>
      <c r="CB10" s="688"/>
      <c r="CD10" s="689" t="s">
        <v>243</v>
      </c>
      <c r="CE10" s="686"/>
      <c r="CF10" s="686"/>
      <c r="CG10" s="686"/>
      <c r="CH10" s="686"/>
      <c r="CI10" s="686"/>
      <c r="CJ10" s="686"/>
      <c r="CK10" s="686"/>
      <c r="CL10" s="686"/>
      <c r="CM10" s="686"/>
      <c r="CN10" s="686"/>
      <c r="CO10" s="686"/>
      <c r="CP10" s="686"/>
      <c r="CQ10" s="687"/>
      <c r="CR10" s="642">
        <v>234026</v>
      </c>
      <c r="CS10" s="643"/>
      <c r="CT10" s="643"/>
      <c r="CU10" s="643"/>
      <c r="CV10" s="643"/>
      <c r="CW10" s="643"/>
      <c r="CX10" s="643"/>
      <c r="CY10" s="644"/>
      <c r="CZ10" s="675">
        <v>0.2</v>
      </c>
      <c r="DA10" s="675"/>
      <c r="DB10" s="675"/>
      <c r="DC10" s="675"/>
      <c r="DD10" s="648" t="s">
        <v>128</v>
      </c>
      <c r="DE10" s="643"/>
      <c r="DF10" s="643"/>
      <c r="DG10" s="643"/>
      <c r="DH10" s="643"/>
      <c r="DI10" s="643"/>
      <c r="DJ10" s="643"/>
      <c r="DK10" s="643"/>
      <c r="DL10" s="643"/>
      <c r="DM10" s="643"/>
      <c r="DN10" s="643"/>
      <c r="DO10" s="643"/>
      <c r="DP10" s="644"/>
      <c r="DQ10" s="648">
        <v>74790</v>
      </c>
      <c r="DR10" s="643"/>
      <c r="DS10" s="643"/>
      <c r="DT10" s="643"/>
      <c r="DU10" s="643"/>
      <c r="DV10" s="643"/>
      <c r="DW10" s="643"/>
      <c r="DX10" s="643"/>
      <c r="DY10" s="643"/>
      <c r="DZ10" s="643"/>
      <c r="EA10" s="643"/>
      <c r="EB10" s="643"/>
      <c r="EC10" s="688"/>
    </row>
    <row r="11" spans="2:143" ht="11.25" customHeight="1" x14ac:dyDescent="0.15">
      <c r="B11" s="639" t="s">
        <v>244</v>
      </c>
      <c r="C11" s="640"/>
      <c r="D11" s="640"/>
      <c r="E11" s="640"/>
      <c r="F11" s="640"/>
      <c r="G11" s="640"/>
      <c r="H11" s="640"/>
      <c r="I11" s="640"/>
      <c r="J11" s="640"/>
      <c r="K11" s="640"/>
      <c r="L11" s="640"/>
      <c r="M11" s="640"/>
      <c r="N11" s="640"/>
      <c r="O11" s="640"/>
      <c r="P11" s="640"/>
      <c r="Q11" s="641"/>
      <c r="R11" s="642">
        <v>4570394</v>
      </c>
      <c r="S11" s="643"/>
      <c r="T11" s="643"/>
      <c r="U11" s="643"/>
      <c r="V11" s="643"/>
      <c r="W11" s="643"/>
      <c r="X11" s="643"/>
      <c r="Y11" s="644"/>
      <c r="Z11" s="645">
        <v>4.7</v>
      </c>
      <c r="AA11" s="646"/>
      <c r="AB11" s="646"/>
      <c r="AC11" s="647"/>
      <c r="AD11" s="648">
        <v>4570394</v>
      </c>
      <c r="AE11" s="643"/>
      <c r="AF11" s="643"/>
      <c r="AG11" s="643"/>
      <c r="AH11" s="643"/>
      <c r="AI11" s="643"/>
      <c r="AJ11" s="643"/>
      <c r="AK11" s="644"/>
      <c r="AL11" s="645">
        <v>11.1</v>
      </c>
      <c r="AM11" s="646"/>
      <c r="AN11" s="646"/>
      <c r="AO11" s="677"/>
      <c r="AP11" s="639" t="s">
        <v>245</v>
      </c>
      <c r="AQ11" s="640"/>
      <c r="AR11" s="640"/>
      <c r="AS11" s="640"/>
      <c r="AT11" s="640"/>
      <c r="AU11" s="640"/>
      <c r="AV11" s="640"/>
      <c r="AW11" s="640"/>
      <c r="AX11" s="640"/>
      <c r="AY11" s="640"/>
      <c r="AZ11" s="640"/>
      <c r="BA11" s="640"/>
      <c r="BB11" s="640"/>
      <c r="BC11" s="640"/>
      <c r="BD11" s="640"/>
      <c r="BE11" s="640"/>
      <c r="BF11" s="641"/>
      <c r="BG11" s="642">
        <v>1785017</v>
      </c>
      <c r="BH11" s="643"/>
      <c r="BI11" s="643"/>
      <c r="BJ11" s="643"/>
      <c r="BK11" s="643"/>
      <c r="BL11" s="643"/>
      <c r="BM11" s="643"/>
      <c r="BN11" s="644"/>
      <c r="BO11" s="675">
        <v>6.2</v>
      </c>
      <c r="BP11" s="675"/>
      <c r="BQ11" s="675"/>
      <c r="BR11" s="675"/>
      <c r="BS11" s="648">
        <v>374920</v>
      </c>
      <c r="BT11" s="643"/>
      <c r="BU11" s="643"/>
      <c r="BV11" s="643"/>
      <c r="BW11" s="643"/>
      <c r="BX11" s="643"/>
      <c r="BY11" s="643"/>
      <c r="BZ11" s="643"/>
      <c r="CA11" s="643"/>
      <c r="CB11" s="688"/>
      <c r="CD11" s="689" t="s">
        <v>246</v>
      </c>
      <c r="CE11" s="686"/>
      <c r="CF11" s="686"/>
      <c r="CG11" s="686"/>
      <c r="CH11" s="686"/>
      <c r="CI11" s="686"/>
      <c r="CJ11" s="686"/>
      <c r="CK11" s="686"/>
      <c r="CL11" s="686"/>
      <c r="CM11" s="686"/>
      <c r="CN11" s="686"/>
      <c r="CO11" s="686"/>
      <c r="CP11" s="686"/>
      <c r="CQ11" s="687"/>
      <c r="CR11" s="642">
        <v>719412</v>
      </c>
      <c r="CS11" s="643"/>
      <c r="CT11" s="643"/>
      <c r="CU11" s="643"/>
      <c r="CV11" s="643"/>
      <c r="CW11" s="643"/>
      <c r="CX11" s="643"/>
      <c r="CY11" s="644"/>
      <c r="CZ11" s="675">
        <v>0.7</v>
      </c>
      <c r="DA11" s="675"/>
      <c r="DB11" s="675"/>
      <c r="DC11" s="675"/>
      <c r="DD11" s="648">
        <v>310914</v>
      </c>
      <c r="DE11" s="643"/>
      <c r="DF11" s="643"/>
      <c r="DG11" s="643"/>
      <c r="DH11" s="643"/>
      <c r="DI11" s="643"/>
      <c r="DJ11" s="643"/>
      <c r="DK11" s="643"/>
      <c r="DL11" s="643"/>
      <c r="DM11" s="643"/>
      <c r="DN11" s="643"/>
      <c r="DO11" s="643"/>
      <c r="DP11" s="644"/>
      <c r="DQ11" s="648">
        <v>445585</v>
      </c>
      <c r="DR11" s="643"/>
      <c r="DS11" s="643"/>
      <c r="DT11" s="643"/>
      <c r="DU11" s="643"/>
      <c r="DV11" s="643"/>
      <c r="DW11" s="643"/>
      <c r="DX11" s="643"/>
      <c r="DY11" s="643"/>
      <c r="DZ11" s="643"/>
      <c r="EA11" s="643"/>
      <c r="EB11" s="643"/>
      <c r="EC11" s="688"/>
    </row>
    <row r="12" spans="2:143" ht="11.25" customHeight="1" x14ac:dyDescent="0.15">
      <c r="B12" s="639" t="s">
        <v>247</v>
      </c>
      <c r="C12" s="640"/>
      <c r="D12" s="640"/>
      <c r="E12" s="640"/>
      <c r="F12" s="640"/>
      <c r="G12" s="640"/>
      <c r="H12" s="640"/>
      <c r="I12" s="640"/>
      <c r="J12" s="640"/>
      <c r="K12" s="640"/>
      <c r="L12" s="640"/>
      <c r="M12" s="640"/>
      <c r="N12" s="640"/>
      <c r="O12" s="640"/>
      <c r="P12" s="640"/>
      <c r="Q12" s="641"/>
      <c r="R12" s="642" t="s">
        <v>236</v>
      </c>
      <c r="S12" s="643"/>
      <c r="T12" s="643"/>
      <c r="U12" s="643"/>
      <c r="V12" s="643"/>
      <c r="W12" s="643"/>
      <c r="X12" s="643"/>
      <c r="Y12" s="644"/>
      <c r="Z12" s="675" t="s">
        <v>236</v>
      </c>
      <c r="AA12" s="675"/>
      <c r="AB12" s="675"/>
      <c r="AC12" s="675"/>
      <c r="AD12" s="676" t="s">
        <v>128</v>
      </c>
      <c r="AE12" s="676"/>
      <c r="AF12" s="676"/>
      <c r="AG12" s="676"/>
      <c r="AH12" s="676"/>
      <c r="AI12" s="676"/>
      <c r="AJ12" s="676"/>
      <c r="AK12" s="676"/>
      <c r="AL12" s="645" t="s">
        <v>236</v>
      </c>
      <c r="AM12" s="646"/>
      <c r="AN12" s="646"/>
      <c r="AO12" s="677"/>
      <c r="AP12" s="639" t="s">
        <v>248</v>
      </c>
      <c r="AQ12" s="640"/>
      <c r="AR12" s="640"/>
      <c r="AS12" s="640"/>
      <c r="AT12" s="640"/>
      <c r="AU12" s="640"/>
      <c r="AV12" s="640"/>
      <c r="AW12" s="640"/>
      <c r="AX12" s="640"/>
      <c r="AY12" s="640"/>
      <c r="AZ12" s="640"/>
      <c r="BA12" s="640"/>
      <c r="BB12" s="640"/>
      <c r="BC12" s="640"/>
      <c r="BD12" s="640"/>
      <c r="BE12" s="640"/>
      <c r="BF12" s="641"/>
      <c r="BG12" s="642">
        <v>11658063</v>
      </c>
      <c r="BH12" s="643"/>
      <c r="BI12" s="643"/>
      <c r="BJ12" s="643"/>
      <c r="BK12" s="643"/>
      <c r="BL12" s="643"/>
      <c r="BM12" s="643"/>
      <c r="BN12" s="644"/>
      <c r="BO12" s="675">
        <v>40.4</v>
      </c>
      <c r="BP12" s="675"/>
      <c r="BQ12" s="675"/>
      <c r="BR12" s="675"/>
      <c r="BS12" s="648" t="s">
        <v>236</v>
      </c>
      <c r="BT12" s="643"/>
      <c r="BU12" s="643"/>
      <c r="BV12" s="643"/>
      <c r="BW12" s="643"/>
      <c r="BX12" s="643"/>
      <c r="BY12" s="643"/>
      <c r="BZ12" s="643"/>
      <c r="CA12" s="643"/>
      <c r="CB12" s="688"/>
      <c r="CD12" s="689" t="s">
        <v>249</v>
      </c>
      <c r="CE12" s="686"/>
      <c r="CF12" s="686"/>
      <c r="CG12" s="686"/>
      <c r="CH12" s="686"/>
      <c r="CI12" s="686"/>
      <c r="CJ12" s="686"/>
      <c r="CK12" s="686"/>
      <c r="CL12" s="686"/>
      <c r="CM12" s="686"/>
      <c r="CN12" s="686"/>
      <c r="CO12" s="686"/>
      <c r="CP12" s="686"/>
      <c r="CQ12" s="687"/>
      <c r="CR12" s="642">
        <v>1458464</v>
      </c>
      <c r="CS12" s="643"/>
      <c r="CT12" s="643"/>
      <c r="CU12" s="643"/>
      <c r="CV12" s="643"/>
      <c r="CW12" s="643"/>
      <c r="CX12" s="643"/>
      <c r="CY12" s="644"/>
      <c r="CZ12" s="675">
        <v>1.5</v>
      </c>
      <c r="DA12" s="675"/>
      <c r="DB12" s="675"/>
      <c r="DC12" s="675"/>
      <c r="DD12" s="648">
        <v>2734</v>
      </c>
      <c r="DE12" s="643"/>
      <c r="DF12" s="643"/>
      <c r="DG12" s="643"/>
      <c r="DH12" s="643"/>
      <c r="DI12" s="643"/>
      <c r="DJ12" s="643"/>
      <c r="DK12" s="643"/>
      <c r="DL12" s="643"/>
      <c r="DM12" s="643"/>
      <c r="DN12" s="643"/>
      <c r="DO12" s="643"/>
      <c r="DP12" s="644"/>
      <c r="DQ12" s="648">
        <v>1346629</v>
      </c>
      <c r="DR12" s="643"/>
      <c r="DS12" s="643"/>
      <c r="DT12" s="643"/>
      <c r="DU12" s="643"/>
      <c r="DV12" s="643"/>
      <c r="DW12" s="643"/>
      <c r="DX12" s="643"/>
      <c r="DY12" s="643"/>
      <c r="DZ12" s="643"/>
      <c r="EA12" s="643"/>
      <c r="EB12" s="643"/>
      <c r="EC12" s="688"/>
    </row>
    <row r="13" spans="2:143" ht="11.25" customHeight="1" x14ac:dyDescent="0.15">
      <c r="B13" s="639" t="s">
        <v>250</v>
      </c>
      <c r="C13" s="640"/>
      <c r="D13" s="640"/>
      <c r="E13" s="640"/>
      <c r="F13" s="640"/>
      <c r="G13" s="640"/>
      <c r="H13" s="640"/>
      <c r="I13" s="640"/>
      <c r="J13" s="640"/>
      <c r="K13" s="640"/>
      <c r="L13" s="640"/>
      <c r="M13" s="640"/>
      <c r="N13" s="640"/>
      <c r="O13" s="640"/>
      <c r="P13" s="640"/>
      <c r="Q13" s="641"/>
      <c r="R13" s="642" t="s">
        <v>128</v>
      </c>
      <c r="S13" s="643"/>
      <c r="T13" s="643"/>
      <c r="U13" s="643"/>
      <c r="V13" s="643"/>
      <c r="W13" s="643"/>
      <c r="X13" s="643"/>
      <c r="Y13" s="644"/>
      <c r="Z13" s="675" t="s">
        <v>128</v>
      </c>
      <c r="AA13" s="675"/>
      <c r="AB13" s="675"/>
      <c r="AC13" s="675"/>
      <c r="AD13" s="676" t="s">
        <v>236</v>
      </c>
      <c r="AE13" s="676"/>
      <c r="AF13" s="676"/>
      <c r="AG13" s="676"/>
      <c r="AH13" s="676"/>
      <c r="AI13" s="676"/>
      <c r="AJ13" s="676"/>
      <c r="AK13" s="676"/>
      <c r="AL13" s="645" t="s">
        <v>236</v>
      </c>
      <c r="AM13" s="646"/>
      <c r="AN13" s="646"/>
      <c r="AO13" s="677"/>
      <c r="AP13" s="639" t="s">
        <v>251</v>
      </c>
      <c r="AQ13" s="640"/>
      <c r="AR13" s="640"/>
      <c r="AS13" s="640"/>
      <c r="AT13" s="640"/>
      <c r="AU13" s="640"/>
      <c r="AV13" s="640"/>
      <c r="AW13" s="640"/>
      <c r="AX13" s="640"/>
      <c r="AY13" s="640"/>
      <c r="AZ13" s="640"/>
      <c r="BA13" s="640"/>
      <c r="BB13" s="640"/>
      <c r="BC13" s="640"/>
      <c r="BD13" s="640"/>
      <c r="BE13" s="640"/>
      <c r="BF13" s="641"/>
      <c r="BG13" s="642">
        <v>11569320</v>
      </c>
      <c r="BH13" s="643"/>
      <c r="BI13" s="643"/>
      <c r="BJ13" s="643"/>
      <c r="BK13" s="643"/>
      <c r="BL13" s="643"/>
      <c r="BM13" s="643"/>
      <c r="BN13" s="644"/>
      <c r="BO13" s="675">
        <v>40.1</v>
      </c>
      <c r="BP13" s="675"/>
      <c r="BQ13" s="675"/>
      <c r="BR13" s="675"/>
      <c r="BS13" s="648" t="s">
        <v>128</v>
      </c>
      <c r="BT13" s="643"/>
      <c r="BU13" s="643"/>
      <c r="BV13" s="643"/>
      <c r="BW13" s="643"/>
      <c r="BX13" s="643"/>
      <c r="BY13" s="643"/>
      <c r="BZ13" s="643"/>
      <c r="CA13" s="643"/>
      <c r="CB13" s="688"/>
      <c r="CD13" s="689" t="s">
        <v>252</v>
      </c>
      <c r="CE13" s="686"/>
      <c r="CF13" s="686"/>
      <c r="CG13" s="686"/>
      <c r="CH13" s="686"/>
      <c r="CI13" s="686"/>
      <c r="CJ13" s="686"/>
      <c r="CK13" s="686"/>
      <c r="CL13" s="686"/>
      <c r="CM13" s="686"/>
      <c r="CN13" s="686"/>
      <c r="CO13" s="686"/>
      <c r="CP13" s="686"/>
      <c r="CQ13" s="687"/>
      <c r="CR13" s="642">
        <v>7917042</v>
      </c>
      <c r="CS13" s="643"/>
      <c r="CT13" s="643"/>
      <c r="CU13" s="643"/>
      <c r="CV13" s="643"/>
      <c r="CW13" s="643"/>
      <c r="CX13" s="643"/>
      <c r="CY13" s="644"/>
      <c r="CZ13" s="675">
        <v>8.1999999999999993</v>
      </c>
      <c r="DA13" s="675"/>
      <c r="DB13" s="675"/>
      <c r="DC13" s="675"/>
      <c r="DD13" s="648">
        <v>3200439</v>
      </c>
      <c r="DE13" s="643"/>
      <c r="DF13" s="643"/>
      <c r="DG13" s="643"/>
      <c r="DH13" s="643"/>
      <c r="DI13" s="643"/>
      <c r="DJ13" s="643"/>
      <c r="DK13" s="643"/>
      <c r="DL13" s="643"/>
      <c r="DM13" s="643"/>
      <c r="DN13" s="643"/>
      <c r="DO13" s="643"/>
      <c r="DP13" s="644"/>
      <c r="DQ13" s="648">
        <v>4706546</v>
      </c>
      <c r="DR13" s="643"/>
      <c r="DS13" s="643"/>
      <c r="DT13" s="643"/>
      <c r="DU13" s="643"/>
      <c r="DV13" s="643"/>
      <c r="DW13" s="643"/>
      <c r="DX13" s="643"/>
      <c r="DY13" s="643"/>
      <c r="DZ13" s="643"/>
      <c r="EA13" s="643"/>
      <c r="EB13" s="643"/>
      <c r="EC13" s="688"/>
    </row>
    <row r="14" spans="2:143" ht="11.25" customHeight="1" x14ac:dyDescent="0.15">
      <c r="B14" s="639" t="s">
        <v>253</v>
      </c>
      <c r="C14" s="640"/>
      <c r="D14" s="640"/>
      <c r="E14" s="640"/>
      <c r="F14" s="640"/>
      <c r="G14" s="640"/>
      <c r="H14" s="640"/>
      <c r="I14" s="640"/>
      <c r="J14" s="640"/>
      <c r="K14" s="640"/>
      <c r="L14" s="640"/>
      <c r="M14" s="640"/>
      <c r="N14" s="640"/>
      <c r="O14" s="640"/>
      <c r="P14" s="640"/>
      <c r="Q14" s="641"/>
      <c r="R14" s="642" t="s">
        <v>236</v>
      </c>
      <c r="S14" s="643"/>
      <c r="T14" s="643"/>
      <c r="U14" s="643"/>
      <c r="V14" s="643"/>
      <c r="W14" s="643"/>
      <c r="X14" s="643"/>
      <c r="Y14" s="644"/>
      <c r="Z14" s="675" t="s">
        <v>236</v>
      </c>
      <c r="AA14" s="675"/>
      <c r="AB14" s="675"/>
      <c r="AC14" s="675"/>
      <c r="AD14" s="676" t="s">
        <v>236</v>
      </c>
      <c r="AE14" s="676"/>
      <c r="AF14" s="676"/>
      <c r="AG14" s="676"/>
      <c r="AH14" s="676"/>
      <c r="AI14" s="676"/>
      <c r="AJ14" s="676"/>
      <c r="AK14" s="676"/>
      <c r="AL14" s="645" t="s">
        <v>128</v>
      </c>
      <c r="AM14" s="646"/>
      <c r="AN14" s="646"/>
      <c r="AO14" s="677"/>
      <c r="AP14" s="639" t="s">
        <v>254</v>
      </c>
      <c r="AQ14" s="640"/>
      <c r="AR14" s="640"/>
      <c r="AS14" s="640"/>
      <c r="AT14" s="640"/>
      <c r="AU14" s="640"/>
      <c r="AV14" s="640"/>
      <c r="AW14" s="640"/>
      <c r="AX14" s="640"/>
      <c r="AY14" s="640"/>
      <c r="AZ14" s="640"/>
      <c r="BA14" s="640"/>
      <c r="BB14" s="640"/>
      <c r="BC14" s="640"/>
      <c r="BD14" s="640"/>
      <c r="BE14" s="640"/>
      <c r="BF14" s="641"/>
      <c r="BG14" s="642">
        <v>593023</v>
      </c>
      <c r="BH14" s="643"/>
      <c r="BI14" s="643"/>
      <c r="BJ14" s="643"/>
      <c r="BK14" s="643"/>
      <c r="BL14" s="643"/>
      <c r="BM14" s="643"/>
      <c r="BN14" s="644"/>
      <c r="BO14" s="675">
        <v>2.1</v>
      </c>
      <c r="BP14" s="675"/>
      <c r="BQ14" s="675"/>
      <c r="BR14" s="675"/>
      <c r="BS14" s="648" t="s">
        <v>128</v>
      </c>
      <c r="BT14" s="643"/>
      <c r="BU14" s="643"/>
      <c r="BV14" s="643"/>
      <c r="BW14" s="643"/>
      <c r="BX14" s="643"/>
      <c r="BY14" s="643"/>
      <c r="BZ14" s="643"/>
      <c r="CA14" s="643"/>
      <c r="CB14" s="688"/>
      <c r="CD14" s="689" t="s">
        <v>255</v>
      </c>
      <c r="CE14" s="686"/>
      <c r="CF14" s="686"/>
      <c r="CG14" s="686"/>
      <c r="CH14" s="686"/>
      <c r="CI14" s="686"/>
      <c r="CJ14" s="686"/>
      <c r="CK14" s="686"/>
      <c r="CL14" s="686"/>
      <c r="CM14" s="686"/>
      <c r="CN14" s="686"/>
      <c r="CO14" s="686"/>
      <c r="CP14" s="686"/>
      <c r="CQ14" s="687"/>
      <c r="CR14" s="642">
        <v>2407398</v>
      </c>
      <c r="CS14" s="643"/>
      <c r="CT14" s="643"/>
      <c r="CU14" s="643"/>
      <c r="CV14" s="643"/>
      <c r="CW14" s="643"/>
      <c r="CX14" s="643"/>
      <c r="CY14" s="644"/>
      <c r="CZ14" s="675">
        <v>2.5</v>
      </c>
      <c r="DA14" s="675"/>
      <c r="DB14" s="675"/>
      <c r="DC14" s="675"/>
      <c r="DD14" s="648">
        <v>328467</v>
      </c>
      <c r="DE14" s="643"/>
      <c r="DF14" s="643"/>
      <c r="DG14" s="643"/>
      <c r="DH14" s="643"/>
      <c r="DI14" s="643"/>
      <c r="DJ14" s="643"/>
      <c r="DK14" s="643"/>
      <c r="DL14" s="643"/>
      <c r="DM14" s="643"/>
      <c r="DN14" s="643"/>
      <c r="DO14" s="643"/>
      <c r="DP14" s="644"/>
      <c r="DQ14" s="648">
        <v>2061939</v>
      </c>
      <c r="DR14" s="643"/>
      <c r="DS14" s="643"/>
      <c r="DT14" s="643"/>
      <c r="DU14" s="643"/>
      <c r="DV14" s="643"/>
      <c r="DW14" s="643"/>
      <c r="DX14" s="643"/>
      <c r="DY14" s="643"/>
      <c r="DZ14" s="643"/>
      <c r="EA14" s="643"/>
      <c r="EB14" s="643"/>
      <c r="EC14" s="688"/>
    </row>
    <row r="15" spans="2:143" ht="11.25" customHeight="1" x14ac:dyDescent="0.15">
      <c r="B15" s="639" t="s">
        <v>256</v>
      </c>
      <c r="C15" s="640"/>
      <c r="D15" s="640"/>
      <c r="E15" s="640"/>
      <c r="F15" s="640"/>
      <c r="G15" s="640"/>
      <c r="H15" s="640"/>
      <c r="I15" s="640"/>
      <c r="J15" s="640"/>
      <c r="K15" s="640"/>
      <c r="L15" s="640"/>
      <c r="M15" s="640"/>
      <c r="N15" s="640"/>
      <c r="O15" s="640"/>
      <c r="P15" s="640"/>
      <c r="Q15" s="641"/>
      <c r="R15" s="642" t="s">
        <v>236</v>
      </c>
      <c r="S15" s="643"/>
      <c r="T15" s="643"/>
      <c r="U15" s="643"/>
      <c r="V15" s="643"/>
      <c r="W15" s="643"/>
      <c r="X15" s="643"/>
      <c r="Y15" s="644"/>
      <c r="Z15" s="675" t="s">
        <v>128</v>
      </c>
      <c r="AA15" s="675"/>
      <c r="AB15" s="675"/>
      <c r="AC15" s="675"/>
      <c r="AD15" s="676" t="s">
        <v>257</v>
      </c>
      <c r="AE15" s="676"/>
      <c r="AF15" s="676"/>
      <c r="AG15" s="676"/>
      <c r="AH15" s="676"/>
      <c r="AI15" s="676"/>
      <c r="AJ15" s="676"/>
      <c r="AK15" s="676"/>
      <c r="AL15" s="645" t="s">
        <v>236</v>
      </c>
      <c r="AM15" s="646"/>
      <c r="AN15" s="646"/>
      <c r="AO15" s="677"/>
      <c r="AP15" s="639" t="s">
        <v>258</v>
      </c>
      <c r="AQ15" s="640"/>
      <c r="AR15" s="640"/>
      <c r="AS15" s="640"/>
      <c r="AT15" s="640"/>
      <c r="AU15" s="640"/>
      <c r="AV15" s="640"/>
      <c r="AW15" s="640"/>
      <c r="AX15" s="640"/>
      <c r="AY15" s="640"/>
      <c r="AZ15" s="640"/>
      <c r="BA15" s="640"/>
      <c r="BB15" s="640"/>
      <c r="BC15" s="640"/>
      <c r="BD15" s="640"/>
      <c r="BE15" s="640"/>
      <c r="BF15" s="641"/>
      <c r="BG15" s="642">
        <v>1221776</v>
      </c>
      <c r="BH15" s="643"/>
      <c r="BI15" s="643"/>
      <c r="BJ15" s="643"/>
      <c r="BK15" s="643"/>
      <c r="BL15" s="643"/>
      <c r="BM15" s="643"/>
      <c r="BN15" s="644"/>
      <c r="BO15" s="675">
        <v>4.2</v>
      </c>
      <c r="BP15" s="675"/>
      <c r="BQ15" s="675"/>
      <c r="BR15" s="675"/>
      <c r="BS15" s="648" t="s">
        <v>236</v>
      </c>
      <c r="BT15" s="643"/>
      <c r="BU15" s="643"/>
      <c r="BV15" s="643"/>
      <c r="BW15" s="643"/>
      <c r="BX15" s="643"/>
      <c r="BY15" s="643"/>
      <c r="BZ15" s="643"/>
      <c r="CA15" s="643"/>
      <c r="CB15" s="688"/>
      <c r="CD15" s="689" t="s">
        <v>259</v>
      </c>
      <c r="CE15" s="686"/>
      <c r="CF15" s="686"/>
      <c r="CG15" s="686"/>
      <c r="CH15" s="686"/>
      <c r="CI15" s="686"/>
      <c r="CJ15" s="686"/>
      <c r="CK15" s="686"/>
      <c r="CL15" s="686"/>
      <c r="CM15" s="686"/>
      <c r="CN15" s="686"/>
      <c r="CO15" s="686"/>
      <c r="CP15" s="686"/>
      <c r="CQ15" s="687"/>
      <c r="CR15" s="642">
        <v>7495654</v>
      </c>
      <c r="CS15" s="643"/>
      <c r="CT15" s="643"/>
      <c r="CU15" s="643"/>
      <c r="CV15" s="643"/>
      <c r="CW15" s="643"/>
      <c r="CX15" s="643"/>
      <c r="CY15" s="644"/>
      <c r="CZ15" s="675">
        <v>7.8</v>
      </c>
      <c r="DA15" s="675"/>
      <c r="DB15" s="675"/>
      <c r="DC15" s="675"/>
      <c r="DD15" s="648">
        <v>2933336</v>
      </c>
      <c r="DE15" s="643"/>
      <c r="DF15" s="643"/>
      <c r="DG15" s="643"/>
      <c r="DH15" s="643"/>
      <c r="DI15" s="643"/>
      <c r="DJ15" s="643"/>
      <c r="DK15" s="643"/>
      <c r="DL15" s="643"/>
      <c r="DM15" s="643"/>
      <c r="DN15" s="643"/>
      <c r="DO15" s="643"/>
      <c r="DP15" s="644"/>
      <c r="DQ15" s="648">
        <v>4306233</v>
      </c>
      <c r="DR15" s="643"/>
      <c r="DS15" s="643"/>
      <c r="DT15" s="643"/>
      <c r="DU15" s="643"/>
      <c r="DV15" s="643"/>
      <c r="DW15" s="643"/>
      <c r="DX15" s="643"/>
      <c r="DY15" s="643"/>
      <c r="DZ15" s="643"/>
      <c r="EA15" s="643"/>
      <c r="EB15" s="643"/>
      <c r="EC15" s="688"/>
    </row>
    <row r="16" spans="2:143" ht="11.25" customHeight="1" x14ac:dyDescent="0.15">
      <c r="B16" s="639" t="s">
        <v>260</v>
      </c>
      <c r="C16" s="640"/>
      <c r="D16" s="640"/>
      <c r="E16" s="640"/>
      <c r="F16" s="640"/>
      <c r="G16" s="640"/>
      <c r="H16" s="640"/>
      <c r="I16" s="640"/>
      <c r="J16" s="640"/>
      <c r="K16" s="640"/>
      <c r="L16" s="640"/>
      <c r="M16" s="640"/>
      <c r="N16" s="640"/>
      <c r="O16" s="640"/>
      <c r="P16" s="640"/>
      <c r="Q16" s="641"/>
      <c r="R16" s="642">
        <v>43794</v>
      </c>
      <c r="S16" s="643"/>
      <c r="T16" s="643"/>
      <c r="U16" s="643"/>
      <c r="V16" s="643"/>
      <c r="W16" s="643"/>
      <c r="X16" s="643"/>
      <c r="Y16" s="644"/>
      <c r="Z16" s="675">
        <v>0</v>
      </c>
      <c r="AA16" s="675"/>
      <c r="AB16" s="675"/>
      <c r="AC16" s="675"/>
      <c r="AD16" s="676">
        <v>43794</v>
      </c>
      <c r="AE16" s="676"/>
      <c r="AF16" s="676"/>
      <c r="AG16" s="676"/>
      <c r="AH16" s="676"/>
      <c r="AI16" s="676"/>
      <c r="AJ16" s="676"/>
      <c r="AK16" s="676"/>
      <c r="AL16" s="645">
        <v>0.1</v>
      </c>
      <c r="AM16" s="646"/>
      <c r="AN16" s="646"/>
      <c r="AO16" s="677"/>
      <c r="AP16" s="639" t="s">
        <v>261</v>
      </c>
      <c r="AQ16" s="640"/>
      <c r="AR16" s="640"/>
      <c r="AS16" s="640"/>
      <c r="AT16" s="640"/>
      <c r="AU16" s="640"/>
      <c r="AV16" s="640"/>
      <c r="AW16" s="640"/>
      <c r="AX16" s="640"/>
      <c r="AY16" s="640"/>
      <c r="AZ16" s="640"/>
      <c r="BA16" s="640"/>
      <c r="BB16" s="640"/>
      <c r="BC16" s="640"/>
      <c r="BD16" s="640"/>
      <c r="BE16" s="640"/>
      <c r="BF16" s="641"/>
      <c r="BG16" s="642" t="s">
        <v>236</v>
      </c>
      <c r="BH16" s="643"/>
      <c r="BI16" s="643"/>
      <c r="BJ16" s="643"/>
      <c r="BK16" s="643"/>
      <c r="BL16" s="643"/>
      <c r="BM16" s="643"/>
      <c r="BN16" s="644"/>
      <c r="BO16" s="675" t="s">
        <v>236</v>
      </c>
      <c r="BP16" s="675"/>
      <c r="BQ16" s="675"/>
      <c r="BR16" s="675"/>
      <c r="BS16" s="648" t="s">
        <v>236</v>
      </c>
      <c r="BT16" s="643"/>
      <c r="BU16" s="643"/>
      <c r="BV16" s="643"/>
      <c r="BW16" s="643"/>
      <c r="BX16" s="643"/>
      <c r="BY16" s="643"/>
      <c r="BZ16" s="643"/>
      <c r="CA16" s="643"/>
      <c r="CB16" s="688"/>
      <c r="CD16" s="689" t="s">
        <v>262</v>
      </c>
      <c r="CE16" s="686"/>
      <c r="CF16" s="686"/>
      <c r="CG16" s="686"/>
      <c r="CH16" s="686"/>
      <c r="CI16" s="686"/>
      <c r="CJ16" s="686"/>
      <c r="CK16" s="686"/>
      <c r="CL16" s="686"/>
      <c r="CM16" s="686"/>
      <c r="CN16" s="686"/>
      <c r="CO16" s="686"/>
      <c r="CP16" s="686"/>
      <c r="CQ16" s="687"/>
      <c r="CR16" s="642">
        <v>14212</v>
      </c>
      <c r="CS16" s="643"/>
      <c r="CT16" s="643"/>
      <c r="CU16" s="643"/>
      <c r="CV16" s="643"/>
      <c r="CW16" s="643"/>
      <c r="CX16" s="643"/>
      <c r="CY16" s="644"/>
      <c r="CZ16" s="675">
        <v>0</v>
      </c>
      <c r="DA16" s="675"/>
      <c r="DB16" s="675"/>
      <c r="DC16" s="675"/>
      <c r="DD16" s="648" t="s">
        <v>236</v>
      </c>
      <c r="DE16" s="643"/>
      <c r="DF16" s="643"/>
      <c r="DG16" s="643"/>
      <c r="DH16" s="643"/>
      <c r="DI16" s="643"/>
      <c r="DJ16" s="643"/>
      <c r="DK16" s="643"/>
      <c r="DL16" s="643"/>
      <c r="DM16" s="643"/>
      <c r="DN16" s="643"/>
      <c r="DO16" s="643"/>
      <c r="DP16" s="644"/>
      <c r="DQ16" s="648" t="s">
        <v>236</v>
      </c>
      <c r="DR16" s="643"/>
      <c r="DS16" s="643"/>
      <c r="DT16" s="643"/>
      <c r="DU16" s="643"/>
      <c r="DV16" s="643"/>
      <c r="DW16" s="643"/>
      <c r="DX16" s="643"/>
      <c r="DY16" s="643"/>
      <c r="DZ16" s="643"/>
      <c r="EA16" s="643"/>
      <c r="EB16" s="643"/>
      <c r="EC16" s="688"/>
    </row>
    <row r="17" spans="2:133" ht="11.25" customHeight="1" x14ac:dyDescent="0.15">
      <c r="B17" s="639" t="s">
        <v>263</v>
      </c>
      <c r="C17" s="640"/>
      <c r="D17" s="640"/>
      <c r="E17" s="640"/>
      <c r="F17" s="640"/>
      <c r="G17" s="640"/>
      <c r="H17" s="640"/>
      <c r="I17" s="640"/>
      <c r="J17" s="640"/>
      <c r="K17" s="640"/>
      <c r="L17" s="640"/>
      <c r="M17" s="640"/>
      <c r="N17" s="640"/>
      <c r="O17" s="640"/>
      <c r="P17" s="640"/>
      <c r="Q17" s="641"/>
      <c r="R17" s="642">
        <v>199638</v>
      </c>
      <c r="S17" s="643"/>
      <c r="T17" s="643"/>
      <c r="U17" s="643"/>
      <c r="V17" s="643"/>
      <c r="W17" s="643"/>
      <c r="X17" s="643"/>
      <c r="Y17" s="644"/>
      <c r="Z17" s="675">
        <v>0.2</v>
      </c>
      <c r="AA17" s="675"/>
      <c r="AB17" s="675"/>
      <c r="AC17" s="675"/>
      <c r="AD17" s="676">
        <v>199638</v>
      </c>
      <c r="AE17" s="676"/>
      <c r="AF17" s="676"/>
      <c r="AG17" s="676"/>
      <c r="AH17" s="676"/>
      <c r="AI17" s="676"/>
      <c r="AJ17" s="676"/>
      <c r="AK17" s="676"/>
      <c r="AL17" s="645">
        <v>0.5</v>
      </c>
      <c r="AM17" s="646"/>
      <c r="AN17" s="646"/>
      <c r="AO17" s="677"/>
      <c r="AP17" s="639" t="s">
        <v>264</v>
      </c>
      <c r="AQ17" s="640"/>
      <c r="AR17" s="640"/>
      <c r="AS17" s="640"/>
      <c r="AT17" s="640"/>
      <c r="AU17" s="640"/>
      <c r="AV17" s="640"/>
      <c r="AW17" s="640"/>
      <c r="AX17" s="640"/>
      <c r="AY17" s="640"/>
      <c r="AZ17" s="640"/>
      <c r="BA17" s="640"/>
      <c r="BB17" s="640"/>
      <c r="BC17" s="640"/>
      <c r="BD17" s="640"/>
      <c r="BE17" s="640"/>
      <c r="BF17" s="641"/>
      <c r="BG17" s="642" t="s">
        <v>128</v>
      </c>
      <c r="BH17" s="643"/>
      <c r="BI17" s="643"/>
      <c r="BJ17" s="643"/>
      <c r="BK17" s="643"/>
      <c r="BL17" s="643"/>
      <c r="BM17" s="643"/>
      <c r="BN17" s="644"/>
      <c r="BO17" s="675" t="s">
        <v>236</v>
      </c>
      <c r="BP17" s="675"/>
      <c r="BQ17" s="675"/>
      <c r="BR17" s="675"/>
      <c r="BS17" s="648" t="s">
        <v>236</v>
      </c>
      <c r="BT17" s="643"/>
      <c r="BU17" s="643"/>
      <c r="BV17" s="643"/>
      <c r="BW17" s="643"/>
      <c r="BX17" s="643"/>
      <c r="BY17" s="643"/>
      <c r="BZ17" s="643"/>
      <c r="CA17" s="643"/>
      <c r="CB17" s="688"/>
      <c r="CD17" s="689" t="s">
        <v>265</v>
      </c>
      <c r="CE17" s="686"/>
      <c r="CF17" s="686"/>
      <c r="CG17" s="686"/>
      <c r="CH17" s="686"/>
      <c r="CI17" s="686"/>
      <c r="CJ17" s="686"/>
      <c r="CK17" s="686"/>
      <c r="CL17" s="686"/>
      <c r="CM17" s="686"/>
      <c r="CN17" s="686"/>
      <c r="CO17" s="686"/>
      <c r="CP17" s="686"/>
      <c r="CQ17" s="687"/>
      <c r="CR17" s="642">
        <v>7544239</v>
      </c>
      <c r="CS17" s="643"/>
      <c r="CT17" s="643"/>
      <c r="CU17" s="643"/>
      <c r="CV17" s="643"/>
      <c r="CW17" s="643"/>
      <c r="CX17" s="643"/>
      <c r="CY17" s="644"/>
      <c r="CZ17" s="675">
        <v>7.8</v>
      </c>
      <c r="DA17" s="675"/>
      <c r="DB17" s="675"/>
      <c r="DC17" s="675"/>
      <c r="DD17" s="648" t="s">
        <v>128</v>
      </c>
      <c r="DE17" s="643"/>
      <c r="DF17" s="643"/>
      <c r="DG17" s="643"/>
      <c r="DH17" s="643"/>
      <c r="DI17" s="643"/>
      <c r="DJ17" s="643"/>
      <c r="DK17" s="643"/>
      <c r="DL17" s="643"/>
      <c r="DM17" s="643"/>
      <c r="DN17" s="643"/>
      <c r="DO17" s="643"/>
      <c r="DP17" s="644"/>
      <c r="DQ17" s="648">
        <v>7359709</v>
      </c>
      <c r="DR17" s="643"/>
      <c r="DS17" s="643"/>
      <c r="DT17" s="643"/>
      <c r="DU17" s="643"/>
      <c r="DV17" s="643"/>
      <c r="DW17" s="643"/>
      <c r="DX17" s="643"/>
      <c r="DY17" s="643"/>
      <c r="DZ17" s="643"/>
      <c r="EA17" s="643"/>
      <c r="EB17" s="643"/>
      <c r="EC17" s="688"/>
    </row>
    <row r="18" spans="2:133" ht="11.25" customHeight="1" x14ac:dyDescent="0.15">
      <c r="B18" s="639" t="s">
        <v>266</v>
      </c>
      <c r="C18" s="640"/>
      <c r="D18" s="640"/>
      <c r="E18" s="640"/>
      <c r="F18" s="640"/>
      <c r="G18" s="640"/>
      <c r="H18" s="640"/>
      <c r="I18" s="640"/>
      <c r="J18" s="640"/>
      <c r="K18" s="640"/>
      <c r="L18" s="640"/>
      <c r="M18" s="640"/>
      <c r="N18" s="640"/>
      <c r="O18" s="640"/>
      <c r="P18" s="640"/>
      <c r="Q18" s="641"/>
      <c r="R18" s="642">
        <v>179331</v>
      </c>
      <c r="S18" s="643"/>
      <c r="T18" s="643"/>
      <c r="U18" s="643"/>
      <c r="V18" s="643"/>
      <c r="W18" s="643"/>
      <c r="X18" s="643"/>
      <c r="Y18" s="644"/>
      <c r="Z18" s="675">
        <v>0.2</v>
      </c>
      <c r="AA18" s="675"/>
      <c r="AB18" s="675"/>
      <c r="AC18" s="675"/>
      <c r="AD18" s="676">
        <v>179331</v>
      </c>
      <c r="AE18" s="676"/>
      <c r="AF18" s="676"/>
      <c r="AG18" s="676"/>
      <c r="AH18" s="676"/>
      <c r="AI18" s="676"/>
      <c r="AJ18" s="676"/>
      <c r="AK18" s="676"/>
      <c r="AL18" s="645">
        <v>0.4</v>
      </c>
      <c r="AM18" s="646"/>
      <c r="AN18" s="646"/>
      <c r="AO18" s="677"/>
      <c r="AP18" s="639" t="s">
        <v>267</v>
      </c>
      <c r="AQ18" s="640"/>
      <c r="AR18" s="640"/>
      <c r="AS18" s="640"/>
      <c r="AT18" s="640"/>
      <c r="AU18" s="640"/>
      <c r="AV18" s="640"/>
      <c r="AW18" s="640"/>
      <c r="AX18" s="640"/>
      <c r="AY18" s="640"/>
      <c r="AZ18" s="640"/>
      <c r="BA18" s="640"/>
      <c r="BB18" s="640"/>
      <c r="BC18" s="640"/>
      <c r="BD18" s="640"/>
      <c r="BE18" s="640"/>
      <c r="BF18" s="641"/>
      <c r="BG18" s="642" t="s">
        <v>236</v>
      </c>
      <c r="BH18" s="643"/>
      <c r="BI18" s="643"/>
      <c r="BJ18" s="643"/>
      <c r="BK18" s="643"/>
      <c r="BL18" s="643"/>
      <c r="BM18" s="643"/>
      <c r="BN18" s="644"/>
      <c r="BO18" s="675" t="s">
        <v>128</v>
      </c>
      <c r="BP18" s="675"/>
      <c r="BQ18" s="675"/>
      <c r="BR18" s="675"/>
      <c r="BS18" s="648" t="s">
        <v>128</v>
      </c>
      <c r="BT18" s="643"/>
      <c r="BU18" s="643"/>
      <c r="BV18" s="643"/>
      <c r="BW18" s="643"/>
      <c r="BX18" s="643"/>
      <c r="BY18" s="643"/>
      <c r="BZ18" s="643"/>
      <c r="CA18" s="643"/>
      <c r="CB18" s="688"/>
      <c r="CD18" s="689" t="s">
        <v>268</v>
      </c>
      <c r="CE18" s="686"/>
      <c r="CF18" s="686"/>
      <c r="CG18" s="686"/>
      <c r="CH18" s="686"/>
      <c r="CI18" s="686"/>
      <c r="CJ18" s="686"/>
      <c r="CK18" s="686"/>
      <c r="CL18" s="686"/>
      <c r="CM18" s="686"/>
      <c r="CN18" s="686"/>
      <c r="CO18" s="686"/>
      <c r="CP18" s="686"/>
      <c r="CQ18" s="687"/>
      <c r="CR18" s="642" t="s">
        <v>128</v>
      </c>
      <c r="CS18" s="643"/>
      <c r="CT18" s="643"/>
      <c r="CU18" s="643"/>
      <c r="CV18" s="643"/>
      <c r="CW18" s="643"/>
      <c r="CX18" s="643"/>
      <c r="CY18" s="644"/>
      <c r="CZ18" s="675" t="s">
        <v>236</v>
      </c>
      <c r="DA18" s="675"/>
      <c r="DB18" s="675"/>
      <c r="DC18" s="675"/>
      <c r="DD18" s="648" t="s">
        <v>257</v>
      </c>
      <c r="DE18" s="643"/>
      <c r="DF18" s="643"/>
      <c r="DG18" s="643"/>
      <c r="DH18" s="643"/>
      <c r="DI18" s="643"/>
      <c r="DJ18" s="643"/>
      <c r="DK18" s="643"/>
      <c r="DL18" s="643"/>
      <c r="DM18" s="643"/>
      <c r="DN18" s="643"/>
      <c r="DO18" s="643"/>
      <c r="DP18" s="644"/>
      <c r="DQ18" s="648" t="s">
        <v>236</v>
      </c>
      <c r="DR18" s="643"/>
      <c r="DS18" s="643"/>
      <c r="DT18" s="643"/>
      <c r="DU18" s="643"/>
      <c r="DV18" s="643"/>
      <c r="DW18" s="643"/>
      <c r="DX18" s="643"/>
      <c r="DY18" s="643"/>
      <c r="DZ18" s="643"/>
      <c r="EA18" s="643"/>
      <c r="EB18" s="643"/>
      <c r="EC18" s="688"/>
    </row>
    <row r="19" spans="2:133" ht="11.25" customHeight="1" x14ac:dyDescent="0.15">
      <c r="B19" s="639" t="s">
        <v>269</v>
      </c>
      <c r="C19" s="640"/>
      <c r="D19" s="640"/>
      <c r="E19" s="640"/>
      <c r="F19" s="640"/>
      <c r="G19" s="640"/>
      <c r="H19" s="640"/>
      <c r="I19" s="640"/>
      <c r="J19" s="640"/>
      <c r="K19" s="640"/>
      <c r="L19" s="640"/>
      <c r="M19" s="640"/>
      <c r="N19" s="640"/>
      <c r="O19" s="640"/>
      <c r="P19" s="640"/>
      <c r="Q19" s="641"/>
      <c r="R19" s="642">
        <v>146230</v>
      </c>
      <c r="S19" s="643"/>
      <c r="T19" s="643"/>
      <c r="U19" s="643"/>
      <c r="V19" s="643"/>
      <c r="W19" s="643"/>
      <c r="X19" s="643"/>
      <c r="Y19" s="644"/>
      <c r="Z19" s="675">
        <v>0.1</v>
      </c>
      <c r="AA19" s="675"/>
      <c r="AB19" s="675"/>
      <c r="AC19" s="675"/>
      <c r="AD19" s="676">
        <v>146230</v>
      </c>
      <c r="AE19" s="676"/>
      <c r="AF19" s="676"/>
      <c r="AG19" s="676"/>
      <c r="AH19" s="676"/>
      <c r="AI19" s="676"/>
      <c r="AJ19" s="676"/>
      <c r="AK19" s="676"/>
      <c r="AL19" s="645">
        <v>0.4</v>
      </c>
      <c r="AM19" s="646"/>
      <c r="AN19" s="646"/>
      <c r="AO19" s="677"/>
      <c r="AP19" s="639" t="s">
        <v>270</v>
      </c>
      <c r="AQ19" s="640"/>
      <c r="AR19" s="640"/>
      <c r="AS19" s="640"/>
      <c r="AT19" s="640"/>
      <c r="AU19" s="640"/>
      <c r="AV19" s="640"/>
      <c r="AW19" s="640"/>
      <c r="AX19" s="640"/>
      <c r="AY19" s="640"/>
      <c r="AZ19" s="640"/>
      <c r="BA19" s="640"/>
      <c r="BB19" s="640"/>
      <c r="BC19" s="640"/>
      <c r="BD19" s="640"/>
      <c r="BE19" s="640"/>
      <c r="BF19" s="641"/>
      <c r="BG19" s="642">
        <v>2014113</v>
      </c>
      <c r="BH19" s="643"/>
      <c r="BI19" s="643"/>
      <c r="BJ19" s="643"/>
      <c r="BK19" s="643"/>
      <c r="BL19" s="643"/>
      <c r="BM19" s="643"/>
      <c r="BN19" s="644"/>
      <c r="BO19" s="675">
        <v>7</v>
      </c>
      <c r="BP19" s="675"/>
      <c r="BQ19" s="675"/>
      <c r="BR19" s="675"/>
      <c r="BS19" s="648" t="s">
        <v>236</v>
      </c>
      <c r="BT19" s="643"/>
      <c r="BU19" s="643"/>
      <c r="BV19" s="643"/>
      <c r="BW19" s="643"/>
      <c r="BX19" s="643"/>
      <c r="BY19" s="643"/>
      <c r="BZ19" s="643"/>
      <c r="CA19" s="643"/>
      <c r="CB19" s="688"/>
      <c r="CD19" s="689" t="s">
        <v>271</v>
      </c>
      <c r="CE19" s="686"/>
      <c r="CF19" s="686"/>
      <c r="CG19" s="686"/>
      <c r="CH19" s="686"/>
      <c r="CI19" s="686"/>
      <c r="CJ19" s="686"/>
      <c r="CK19" s="686"/>
      <c r="CL19" s="686"/>
      <c r="CM19" s="686"/>
      <c r="CN19" s="686"/>
      <c r="CO19" s="686"/>
      <c r="CP19" s="686"/>
      <c r="CQ19" s="687"/>
      <c r="CR19" s="642" t="s">
        <v>236</v>
      </c>
      <c r="CS19" s="643"/>
      <c r="CT19" s="643"/>
      <c r="CU19" s="643"/>
      <c r="CV19" s="643"/>
      <c r="CW19" s="643"/>
      <c r="CX19" s="643"/>
      <c r="CY19" s="644"/>
      <c r="CZ19" s="675" t="s">
        <v>236</v>
      </c>
      <c r="DA19" s="675"/>
      <c r="DB19" s="675"/>
      <c r="DC19" s="675"/>
      <c r="DD19" s="648" t="s">
        <v>128</v>
      </c>
      <c r="DE19" s="643"/>
      <c r="DF19" s="643"/>
      <c r="DG19" s="643"/>
      <c r="DH19" s="643"/>
      <c r="DI19" s="643"/>
      <c r="DJ19" s="643"/>
      <c r="DK19" s="643"/>
      <c r="DL19" s="643"/>
      <c r="DM19" s="643"/>
      <c r="DN19" s="643"/>
      <c r="DO19" s="643"/>
      <c r="DP19" s="644"/>
      <c r="DQ19" s="648" t="s">
        <v>128</v>
      </c>
      <c r="DR19" s="643"/>
      <c r="DS19" s="643"/>
      <c r="DT19" s="643"/>
      <c r="DU19" s="643"/>
      <c r="DV19" s="643"/>
      <c r="DW19" s="643"/>
      <c r="DX19" s="643"/>
      <c r="DY19" s="643"/>
      <c r="DZ19" s="643"/>
      <c r="EA19" s="643"/>
      <c r="EB19" s="643"/>
      <c r="EC19" s="688"/>
    </row>
    <row r="20" spans="2:133" ht="11.25" customHeight="1" x14ac:dyDescent="0.15">
      <c r="B20" s="639" t="s">
        <v>272</v>
      </c>
      <c r="C20" s="640"/>
      <c r="D20" s="640"/>
      <c r="E20" s="640"/>
      <c r="F20" s="640"/>
      <c r="G20" s="640"/>
      <c r="H20" s="640"/>
      <c r="I20" s="640"/>
      <c r="J20" s="640"/>
      <c r="K20" s="640"/>
      <c r="L20" s="640"/>
      <c r="M20" s="640"/>
      <c r="N20" s="640"/>
      <c r="O20" s="640"/>
      <c r="P20" s="640"/>
      <c r="Q20" s="641"/>
      <c r="R20" s="642">
        <v>18932</v>
      </c>
      <c r="S20" s="643"/>
      <c r="T20" s="643"/>
      <c r="U20" s="643"/>
      <c r="V20" s="643"/>
      <c r="W20" s="643"/>
      <c r="X20" s="643"/>
      <c r="Y20" s="644"/>
      <c r="Z20" s="675">
        <v>0</v>
      </c>
      <c r="AA20" s="675"/>
      <c r="AB20" s="675"/>
      <c r="AC20" s="675"/>
      <c r="AD20" s="676">
        <v>18932</v>
      </c>
      <c r="AE20" s="676"/>
      <c r="AF20" s="676"/>
      <c r="AG20" s="676"/>
      <c r="AH20" s="676"/>
      <c r="AI20" s="676"/>
      <c r="AJ20" s="676"/>
      <c r="AK20" s="676"/>
      <c r="AL20" s="645">
        <v>0</v>
      </c>
      <c r="AM20" s="646"/>
      <c r="AN20" s="646"/>
      <c r="AO20" s="677"/>
      <c r="AP20" s="639" t="s">
        <v>273</v>
      </c>
      <c r="AQ20" s="640"/>
      <c r="AR20" s="640"/>
      <c r="AS20" s="640"/>
      <c r="AT20" s="640"/>
      <c r="AU20" s="640"/>
      <c r="AV20" s="640"/>
      <c r="AW20" s="640"/>
      <c r="AX20" s="640"/>
      <c r="AY20" s="640"/>
      <c r="AZ20" s="640"/>
      <c r="BA20" s="640"/>
      <c r="BB20" s="640"/>
      <c r="BC20" s="640"/>
      <c r="BD20" s="640"/>
      <c r="BE20" s="640"/>
      <c r="BF20" s="641"/>
      <c r="BG20" s="642">
        <v>2014113</v>
      </c>
      <c r="BH20" s="643"/>
      <c r="BI20" s="643"/>
      <c r="BJ20" s="643"/>
      <c r="BK20" s="643"/>
      <c r="BL20" s="643"/>
      <c r="BM20" s="643"/>
      <c r="BN20" s="644"/>
      <c r="BO20" s="675">
        <v>7</v>
      </c>
      <c r="BP20" s="675"/>
      <c r="BQ20" s="675"/>
      <c r="BR20" s="675"/>
      <c r="BS20" s="648" t="s">
        <v>236</v>
      </c>
      <c r="BT20" s="643"/>
      <c r="BU20" s="643"/>
      <c r="BV20" s="643"/>
      <c r="BW20" s="643"/>
      <c r="BX20" s="643"/>
      <c r="BY20" s="643"/>
      <c r="BZ20" s="643"/>
      <c r="CA20" s="643"/>
      <c r="CB20" s="688"/>
      <c r="CD20" s="689" t="s">
        <v>274</v>
      </c>
      <c r="CE20" s="686"/>
      <c r="CF20" s="686"/>
      <c r="CG20" s="686"/>
      <c r="CH20" s="686"/>
      <c r="CI20" s="686"/>
      <c r="CJ20" s="686"/>
      <c r="CK20" s="686"/>
      <c r="CL20" s="686"/>
      <c r="CM20" s="686"/>
      <c r="CN20" s="686"/>
      <c r="CO20" s="686"/>
      <c r="CP20" s="686"/>
      <c r="CQ20" s="687"/>
      <c r="CR20" s="642">
        <v>96183075</v>
      </c>
      <c r="CS20" s="643"/>
      <c r="CT20" s="643"/>
      <c r="CU20" s="643"/>
      <c r="CV20" s="643"/>
      <c r="CW20" s="643"/>
      <c r="CX20" s="643"/>
      <c r="CY20" s="644"/>
      <c r="CZ20" s="675">
        <v>100</v>
      </c>
      <c r="DA20" s="675"/>
      <c r="DB20" s="675"/>
      <c r="DC20" s="675"/>
      <c r="DD20" s="648">
        <v>7749099</v>
      </c>
      <c r="DE20" s="643"/>
      <c r="DF20" s="643"/>
      <c r="DG20" s="643"/>
      <c r="DH20" s="643"/>
      <c r="DI20" s="643"/>
      <c r="DJ20" s="643"/>
      <c r="DK20" s="643"/>
      <c r="DL20" s="643"/>
      <c r="DM20" s="643"/>
      <c r="DN20" s="643"/>
      <c r="DO20" s="643"/>
      <c r="DP20" s="644"/>
      <c r="DQ20" s="648">
        <v>48606351</v>
      </c>
      <c r="DR20" s="643"/>
      <c r="DS20" s="643"/>
      <c r="DT20" s="643"/>
      <c r="DU20" s="643"/>
      <c r="DV20" s="643"/>
      <c r="DW20" s="643"/>
      <c r="DX20" s="643"/>
      <c r="DY20" s="643"/>
      <c r="DZ20" s="643"/>
      <c r="EA20" s="643"/>
      <c r="EB20" s="643"/>
      <c r="EC20" s="688"/>
    </row>
    <row r="21" spans="2:133" ht="11.25" customHeight="1" x14ac:dyDescent="0.15">
      <c r="B21" s="639" t="s">
        <v>275</v>
      </c>
      <c r="C21" s="640"/>
      <c r="D21" s="640"/>
      <c r="E21" s="640"/>
      <c r="F21" s="640"/>
      <c r="G21" s="640"/>
      <c r="H21" s="640"/>
      <c r="I21" s="640"/>
      <c r="J21" s="640"/>
      <c r="K21" s="640"/>
      <c r="L21" s="640"/>
      <c r="M21" s="640"/>
      <c r="N21" s="640"/>
      <c r="O21" s="640"/>
      <c r="P21" s="640"/>
      <c r="Q21" s="641"/>
      <c r="R21" s="642">
        <v>14169</v>
      </c>
      <c r="S21" s="643"/>
      <c r="T21" s="643"/>
      <c r="U21" s="643"/>
      <c r="V21" s="643"/>
      <c r="W21" s="643"/>
      <c r="X21" s="643"/>
      <c r="Y21" s="644"/>
      <c r="Z21" s="675">
        <v>0</v>
      </c>
      <c r="AA21" s="675"/>
      <c r="AB21" s="675"/>
      <c r="AC21" s="675"/>
      <c r="AD21" s="676">
        <v>14169</v>
      </c>
      <c r="AE21" s="676"/>
      <c r="AF21" s="676"/>
      <c r="AG21" s="676"/>
      <c r="AH21" s="676"/>
      <c r="AI21" s="676"/>
      <c r="AJ21" s="676"/>
      <c r="AK21" s="676"/>
      <c r="AL21" s="645">
        <v>0</v>
      </c>
      <c r="AM21" s="646"/>
      <c r="AN21" s="646"/>
      <c r="AO21" s="677"/>
      <c r="AP21" s="737" t="s">
        <v>276</v>
      </c>
      <c r="AQ21" s="744"/>
      <c r="AR21" s="744"/>
      <c r="AS21" s="744"/>
      <c r="AT21" s="744"/>
      <c r="AU21" s="744"/>
      <c r="AV21" s="744"/>
      <c r="AW21" s="744"/>
      <c r="AX21" s="744"/>
      <c r="AY21" s="744"/>
      <c r="AZ21" s="744"/>
      <c r="BA21" s="744"/>
      <c r="BB21" s="744"/>
      <c r="BC21" s="744"/>
      <c r="BD21" s="744"/>
      <c r="BE21" s="744"/>
      <c r="BF21" s="739"/>
      <c r="BG21" s="642">
        <v>13638</v>
      </c>
      <c r="BH21" s="643"/>
      <c r="BI21" s="643"/>
      <c r="BJ21" s="643"/>
      <c r="BK21" s="643"/>
      <c r="BL21" s="643"/>
      <c r="BM21" s="643"/>
      <c r="BN21" s="644"/>
      <c r="BO21" s="675">
        <v>0</v>
      </c>
      <c r="BP21" s="675"/>
      <c r="BQ21" s="675"/>
      <c r="BR21" s="675"/>
      <c r="BS21" s="648" t="s">
        <v>236</v>
      </c>
      <c r="BT21" s="643"/>
      <c r="BU21" s="643"/>
      <c r="BV21" s="643"/>
      <c r="BW21" s="643"/>
      <c r="BX21" s="643"/>
      <c r="BY21" s="643"/>
      <c r="BZ21" s="643"/>
      <c r="CA21" s="643"/>
      <c r="CB21" s="688"/>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15">
      <c r="B22" s="639" t="s">
        <v>277</v>
      </c>
      <c r="C22" s="640"/>
      <c r="D22" s="640"/>
      <c r="E22" s="640"/>
      <c r="F22" s="640"/>
      <c r="G22" s="640"/>
      <c r="H22" s="640"/>
      <c r="I22" s="640"/>
      <c r="J22" s="640"/>
      <c r="K22" s="640"/>
      <c r="L22" s="640"/>
      <c r="M22" s="640"/>
      <c r="N22" s="640"/>
      <c r="O22" s="640"/>
      <c r="P22" s="640"/>
      <c r="Q22" s="641"/>
      <c r="R22" s="642">
        <v>9208425</v>
      </c>
      <c r="S22" s="643"/>
      <c r="T22" s="643"/>
      <c r="U22" s="643"/>
      <c r="V22" s="643"/>
      <c r="W22" s="643"/>
      <c r="X22" s="643"/>
      <c r="Y22" s="644"/>
      <c r="Z22" s="675">
        <v>9.4</v>
      </c>
      <c r="AA22" s="675"/>
      <c r="AB22" s="675"/>
      <c r="AC22" s="675"/>
      <c r="AD22" s="676">
        <v>8571140</v>
      </c>
      <c r="AE22" s="676"/>
      <c r="AF22" s="676"/>
      <c r="AG22" s="676"/>
      <c r="AH22" s="676"/>
      <c r="AI22" s="676"/>
      <c r="AJ22" s="676"/>
      <c r="AK22" s="676"/>
      <c r="AL22" s="645">
        <v>20.8</v>
      </c>
      <c r="AM22" s="646"/>
      <c r="AN22" s="646"/>
      <c r="AO22" s="677"/>
      <c r="AP22" s="737" t="s">
        <v>278</v>
      </c>
      <c r="AQ22" s="744"/>
      <c r="AR22" s="744"/>
      <c r="AS22" s="744"/>
      <c r="AT22" s="744"/>
      <c r="AU22" s="744"/>
      <c r="AV22" s="744"/>
      <c r="AW22" s="744"/>
      <c r="AX22" s="744"/>
      <c r="AY22" s="744"/>
      <c r="AZ22" s="744"/>
      <c r="BA22" s="744"/>
      <c r="BB22" s="744"/>
      <c r="BC22" s="744"/>
      <c r="BD22" s="744"/>
      <c r="BE22" s="744"/>
      <c r="BF22" s="739"/>
      <c r="BG22" s="642" t="s">
        <v>236</v>
      </c>
      <c r="BH22" s="643"/>
      <c r="BI22" s="643"/>
      <c r="BJ22" s="643"/>
      <c r="BK22" s="643"/>
      <c r="BL22" s="643"/>
      <c r="BM22" s="643"/>
      <c r="BN22" s="644"/>
      <c r="BO22" s="675" t="s">
        <v>128</v>
      </c>
      <c r="BP22" s="675"/>
      <c r="BQ22" s="675"/>
      <c r="BR22" s="675"/>
      <c r="BS22" s="648" t="s">
        <v>128</v>
      </c>
      <c r="BT22" s="643"/>
      <c r="BU22" s="643"/>
      <c r="BV22" s="643"/>
      <c r="BW22" s="643"/>
      <c r="BX22" s="643"/>
      <c r="BY22" s="643"/>
      <c r="BZ22" s="643"/>
      <c r="CA22" s="643"/>
      <c r="CB22" s="688"/>
      <c r="CD22" s="746" t="s">
        <v>279</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15">
      <c r="B23" s="639" t="s">
        <v>280</v>
      </c>
      <c r="C23" s="640"/>
      <c r="D23" s="640"/>
      <c r="E23" s="640"/>
      <c r="F23" s="640"/>
      <c r="G23" s="640"/>
      <c r="H23" s="640"/>
      <c r="I23" s="640"/>
      <c r="J23" s="640"/>
      <c r="K23" s="640"/>
      <c r="L23" s="640"/>
      <c r="M23" s="640"/>
      <c r="N23" s="640"/>
      <c r="O23" s="640"/>
      <c r="P23" s="640"/>
      <c r="Q23" s="641"/>
      <c r="R23" s="642">
        <v>8571140</v>
      </c>
      <c r="S23" s="643"/>
      <c r="T23" s="643"/>
      <c r="U23" s="643"/>
      <c r="V23" s="643"/>
      <c r="W23" s="643"/>
      <c r="X23" s="643"/>
      <c r="Y23" s="644"/>
      <c r="Z23" s="675">
        <v>8.8000000000000007</v>
      </c>
      <c r="AA23" s="675"/>
      <c r="AB23" s="675"/>
      <c r="AC23" s="675"/>
      <c r="AD23" s="676">
        <v>8571140</v>
      </c>
      <c r="AE23" s="676"/>
      <c r="AF23" s="676"/>
      <c r="AG23" s="676"/>
      <c r="AH23" s="676"/>
      <c r="AI23" s="676"/>
      <c r="AJ23" s="676"/>
      <c r="AK23" s="676"/>
      <c r="AL23" s="645">
        <v>20.8</v>
      </c>
      <c r="AM23" s="646"/>
      <c r="AN23" s="646"/>
      <c r="AO23" s="677"/>
      <c r="AP23" s="737" t="s">
        <v>281</v>
      </c>
      <c r="AQ23" s="744"/>
      <c r="AR23" s="744"/>
      <c r="AS23" s="744"/>
      <c r="AT23" s="744"/>
      <c r="AU23" s="744"/>
      <c r="AV23" s="744"/>
      <c r="AW23" s="744"/>
      <c r="AX23" s="744"/>
      <c r="AY23" s="744"/>
      <c r="AZ23" s="744"/>
      <c r="BA23" s="744"/>
      <c r="BB23" s="744"/>
      <c r="BC23" s="744"/>
      <c r="BD23" s="744"/>
      <c r="BE23" s="744"/>
      <c r="BF23" s="739"/>
      <c r="BG23" s="642">
        <v>2000475</v>
      </c>
      <c r="BH23" s="643"/>
      <c r="BI23" s="643"/>
      <c r="BJ23" s="643"/>
      <c r="BK23" s="643"/>
      <c r="BL23" s="643"/>
      <c r="BM23" s="643"/>
      <c r="BN23" s="644"/>
      <c r="BO23" s="675">
        <v>6.9</v>
      </c>
      <c r="BP23" s="675"/>
      <c r="BQ23" s="675"/>
      <c r="BR23" s="675"/>
      <c r="BS23" s="648" t="s">
        <v>236</v>
      </c>
      <c r="BT23" s="643"/>
      <c r="BU23" s="643"/>
      <c r="BV23" s="643"/>
      <c r="BW23" s="643"/>
      <c r="BX23" s="643"/>
      <c r="BY23" s="643"/>
      <c r="BZ23" s="643"/>
      <c r="CA23" s="643"/>
      <c r="CB23" s="688"/>
      <c r="CD23" s="746" t="s">
        <v>219</v>
      </c>
      <c r="CE23" s="747"/>
      <c r="CF23" s="747"/>
      <c r="CG23" s="747"/>
      <c r="CH23" s="747"/>
      <c r="CI23" s="747"/>
      <c r="CJ23" s="747"/>
      <c r="CK23" s="747"/>
      <c r="CL23" s="747"/>
      <c r="CM23" s="747"/>
      <c r="CN23" s="747"/>
      <c r="CO23" s="747"/>
      <c r="CP23" s="747"/>
      <c r="CQ23" s="748"/>
      <c r="CR23" s="746" t="s">
        <v>282</v>
      </c>
      <c r="CS23" s="747"/>
      <c r="CT23" s="747"/>
      <c r="CU23" s="747"/>
      <c r="CV23" s="747"/>
      <c r="CW23" s="747"/>
      <c r="CX23" s="747"/>
      <c r="CY23" s="748"/>
      <c r="CZ23" s="746" t="s">
        <v>283</v>
      </c>
      <c r="DA23" s="747"/>
      <c r="DB23" s="747"/>
      <c r="DC23" s="748"/>
      <c r="DD23" s="746" t="s">
        <v>284</v>
      </c>
      <c r="DE23" s="747"/>
      <c r="DF23" s="747"/>
      <c r="DG23" s="747"/>
      <c r="DH23" s="747"/>
      <c r="DI23" s="747"/>
      <c r="DJ23" s="747"/>
      <c r="DK23" s="748"/>
      <c r="DL23" s="755" t="s">
        <v>285</v>
      </c>
      <c r="DM23" s="756"/>
      <c r="DN23" s="756"/>
      <c r="DO23" s="756"/>
      <c r="DP23" s="756"/>
      <c r="DQ23" s="756"/>
      <c r="DR23" s="756"/>
      <c r="DS23" s="756"/>
      <c r="DT23" s="756"/>
      <c r="DU23" s="756"/>
      <c r="DV23" s="757"/>
      <c r="DW23" s="746" t="s">
        <v>286</v>
      </c>
      <c r="DX23" s="747"/>
      <c r="DY23" s="747"/>
      <c r="DZ23" s="747"/>
      <c r="EA23" s="747"/>
      <c r="EB23" s="747"/>
      <c r="EC23" s="748"/>
    </row>
    <row r="24" spans="2:133" ht="11.25" customHeight="1" x14ac:dyDescent="0.15">
      <c r="B24" s="639" t="s">
        <v>287</v>
      </c>
      <c r="C24" s="640"/>
      <c r="D24" s="640"/>
      <c r="E24" s="640"/>
      <c r="F24" s="640"/>
      <c r="G24" s="640"/>
      <c r="H24" s="640"/>
      <c r="I24" s="640"/>
      <c r="J24" s="640"/>
      <c r="K24" s="640"/>
      <c r="L24" s="640"/>
      <c r="M24" s="640"/>
      <c r="N24" s="640"/>
      <c r="O24" s="640"/>
      <c r="P24" s="640"/>
      <c r="Q24" s="641"/>
      <c r="R24" s="642">
        <v>637226</v>
      </c>
      <c r="S24" s="643"/>
      <c r="T24" s="643"/>
      <c r="U24" s="643"/>
      <c r="V24" s="643"/>
      <c r="W24" s="643"/>
      <c r="X24" s="643"/>
      <c r="Y24" s="644"/>
      <c r="Z24" s="675">
        <v>0.7</v>
      </c>
      <c r="AA24" s="675"/>
      <c r="AB24" s="675"/>
      <c r="AC24" s="675"/>
      <c r="AD24" s="676" t="s">
        <v>236</v>
      </c>
      <c r="AE24" s="676"/>
      <c r="AF24" s="676"/>
      <c r="AG24" s="676"/>
      <c r="AH24" s="676"/>
      <c r="AI24" s="676"/>
      <c r="AJ24" s="676"/>
      <c r="AK24" s="676"/>
      <c r="AL24" s="645" t="s">
        <v>128</v>
      </c>
      <c r="AM24" s="646"/>
      <c r="AN24" s="646"/>
      <c r="AO24" s="677"/>
      <c r="AP24" s="737" t="s">
        <v>288</v>
      </c>
      <c r="AQ24" s="744"/>
      <c r="AR24" s="744"/>
      <c r="AS24" s="744"/>
      <c r="AT24" s="744"/>
      <c r="AU24" s="744"/>
      <c r="AV24" s="744"/>
      <c r="AW24" s="744"/>
      <c r="AX24" s="744"/>
      <c r="AY24" s="744"/>
      <c r="AZ24" s="744"/>
      <c r="BA24" s="744"/>
      <c r="BB24" s="744"/>
      <c r="BC24" s="744"/>
      <c r="BD24" s="744"/>
      <c r="BE24" s="744"/>
      <c r="BF24" s="739"/>
      <c r="BG24" s="642" t="s">
        <v>236</v>
      </c>
      <c r="BH24" s="643"/>
      <c r="BI24" s="643"/>
      <c r="BJ24" s="643"/>
      <c r="BK24" s="643"/>
      <c r="BL24" s="643"/>
      <c r="BM24" s="643"/>
      <c r="BN24" s="644"/>
      <c r="BO24" s="675" t="s">
        <v>128</v>
      </c>
      <c r="BP24" s="675"/>
      <c r="BQ24" s="675"/>
      <c r="BR24" s="675"/>
      <c r="BS24" s="648" t="s">
        <v>236</v>
      </c>
      <c r="BT24" s="643"/>
      <c r="BU24" s="643"/>
      <c r="BV24" s="643"/>
      <c r="BW24" s="643"/>
      <c r="BX24" s="643"/>
      <c r="BY24" s="643"/>
      <c r="BZ24" s="643"/>
      <c r="CA24" s="643"/>
      <c r="CB24" s="688"/>
      <c r="CD24" s="700" t="s">
        <v>289</v>
      </c>
      <c r="CE24" s="701"/>
      <c r="CF24" s="701"/>
      <c r="CG24" s="701"/>
      <c r="CH24" s="701"/>
      <c r="CI24" s="701"/>
      <c r="CJ24" s="701"/>
      <c r="CK24" s="701"/>
      <c r="CL24" s="701"/>
      <c r="CM24" s="701"/>
      <c r="CN24" s="701"/>
      <c r="CO24" s="701"/>
      <c r="CP24" s="701"/>
      <c r="CQ24" s="702"/>
      <c r="CR24" s="697">
        <v>40954906</v>
      </c>
      <c r="CS24" s="698"/>
      <c r="CT24" s="698"/>
      <c r="CU24" s="698"/>
      <c r="CV24" s="698"/>
      <c r="CW24" s="698"/>
      <c r="CX24" s="698"/>
      <c r="CY24" s="741"/>
      <c r="CZ24" s="742">
        <v>42.6</v>
      </c>
      <c r="DA24" s="713"/>
      <c r="DB24" s="713"/>
      <c r="DC24" s="745"/>
      <c r="DD24" s="740">
        <v>23986509</v>
      </c>
      <c r="DE24" s="698"/>
      <c r="DF24" s="698"/>
      <c r="DG24" s="698"/>
      <c r="DH24" s="698"/>
      <c r="DI24" s="698"/>
      <c r="DJ24" s="698"/>
      <c r="DK24" s="741"/>
      <c r="DL24" s="740">
        <v>23789569</v>
      </c>
      <c r="DM24" s="698"/>
      <c r="DN24" s="698"/>
      <c r="DO24" s="698"/>
      <c r="DP24" s="698"/>
      <c r="DQ24" s="698"/>
      <c r="DR24" s="698"/>
      <c r="DS24" s="698"/>
      <c r="DT24" s="698"/>
      <c r="DU24" s="698"/>
      <c r="DV24" s="741"/>
      <c r="DW24" s="742">
        <v>53.6</v>
      </c>
      <c r="DX24" s="713"/>
      <c r="DY24" s="713"/>
      <c r="DZ24" s="713"/>
      <c r="EA24" s="713"/>
      <c r="EB24" s="713"/>
      <c r="EC24" s="743"/>
    </row>
    <row r="25" spans="2:133" ht="11.25" customHeight="1" x14ac:dyDescent="0.15">
      <c r="B25" s="639" t="s">
        <v>290</v>
      </c>
      <c r="C25" s="640"/>
      <c r="D25" s="640"/>
      <c r="E25" s="640"/>
      <c r="F25" s="640"/>
      <c r="G25" s="640"/>
      <c r="H25" s="640"/>
      <c r="I25" s="640"/>
      <c r="J25" s="640"/>
      <c r="K25" s="640"/>
      <c r="L25" s="640"/>
      <c r="M25" s="640"/>
      <c r="N25" s="640"/>
      <c r="O25" s="640"/>
      <c r="P25" s="640"/>
      <c r="Q25" s="641"/>
      <c r="R25" s="642">
        <v>59</v>
      </c>
      <c r="S25" s="643"/>
      <c r="T25" s="643"/>
      <c r="U25" s="643"/>
      <c r="V25" s="643"/>
      <c r="W25" s="643"/>
      <c r="X25" s="643"/>
      <c r="Y25" s="644"/>
      <c r="Z25" s="675">
        <v>0</v>
      </c>
      <c r="AA25" s="675"/>
      <c r="AB25" s="675"/>
      <c r="AC25" s="675"/>
      <c r="AD25" s="676" t="s">
        <v>236</v>
      </c>
      <c r="AE25" s="676"/>
      <c r="AF25" s="676"/>
      <c r="AG25" s="676"/>
      <c r="AH25" s="676"/>
      <c r="AI25" s="676"/>
      <c r="AJ25" s="676"/>
      <c r="AK25" s="676"/>
      <c r="AL25" s="645" t="s">
        <v>236</v>
      </c>
      <c r="AM25" s="646"/>
      <c r="AN25" s="646"/>
      <c r="AO25" s="677"/>
      <c r="AP25" s="737" t="s">
        <v>291</v>
      </c>
      <c r="AQ25" s="744"/>
      <c r="AR25" s="744"/>
      <c r="AS25" s="744"/>
      <c r="AT25" s="744"/>
      <c r="AU25" s="744"/>
      <c r="AV25" s="744"/>
      <c r="AW25" s="744"/>
      <c r="AX25" s="744"/>
      <c r="AY25" s="744"/>
      <c r="AZ25" s="744"/>
      <c r="BA25" s="744"/>
      <c r="BB25" s="744"/>
      <c r="BC25" s="744"/>
      <c r="BD25" s="744"/>
      <c r="BE25" s="744"/>
      <c r="BF25" s="739"/>
      <c r="BG25" s="642" t="s">
        <v>236</v>
      </c>
      <c r="BH25" s="643"/>
      <c r="BI25" s="643"/>
      <c r="BJ25" s="643"/>
      <c r="BK25" s="643"/>
      <c r="BL25" s="643"/>
      <c r="BM25" s="643"/>
      <c r="BN25" s="644"/>
      <c r="BO25" s="675" t="s">
        <v>236</v>
      </c>
      <c r="BP25" s="675"/>
      <c r="BQ25" s="675"/>
      <c r="BR25" s="675"/>
      <c r="BS25" s="648" t="s">
        <v>236</v>
      </c>
      <c r="BT25" s="643"/>
      <c r="BU25" s="643"/>
      <c r="BV25" s="643"/>
      <c r="BW25" s="643"/>
      <c r="BX25" s="643"/>
      <c r="BY25" s="643"/>
      <c r="BZ25" s="643"/>
      <c r="CA25" s="643"/>
      <c r="CB25" s="688"/>
      <c r="CD25" s="689" t="s">
        <v>292</v>
      </c>
      <c r="CE25" s="686"/>
      <c r="CF25" s="686"/>
      <c r="CG25" s="686"/>
      <c r="CH25" s="686"/>
      <c r="CI25" s="686"/>
      <c r="CJ25" s="686"/>
      <c r="CK25" s="686"/>
      <c r="CL25" s="686"/>
      <c r="CM25" s="686"/>
      <c r="CN25" s="686"/>
      <c r="CO25" s="686"/>
      <c r="CP25" s="686"/>
      <c r="CQ25" s="687"/>
      <c r="CR25" s="642">
        <v>11537088</v>
      </c>
      <c r="CS25" s="661"/>
      <c r="CT25" s="661"/>
      <c r="CU25" s="661"/>
      <c r="CV25" s="661"/>
      <c r="CW25" s="661"/>
      <c r="CX25" s="661"/>
      <c r="CY25" s="662"/>
      <c r="CZ25" s="645">
        <v>12</v>
      </c>
      <c r="DA25" s="663"/>
      <c r="DB25" s="663"/>
      <c r="DC25" s="664"/>
      <c r="DD25" s="648">
        <v>10341433</v>
      </c>
      <c r="DE25" s="661"/>
      <c r="DF25" s="661"/>
      <c r="DG25" s="661"/>
      <c r="DH25" s="661"/>
      <c r="DI25" s="661"/>
      <c r="DJ25" s="661"/>
      <c r="DK25" s="662"/>
      <c r="DL25" s="648">
        <v>10161690</v>
      </c>
      <c r="DM25" s="661"/>
      <c r="DN25" s="661"/>
      <c r="DO25" s="661"/>
      <c r="DP25" s="661"/>
      <c r="DQ25" s="661"/>
      <c r="DR25" s="661"/>
      <c r="DS25" s="661"/>
      <c r="DT25" s="661"/>
      <c r="DU25" s="661"/>
      <c r="DV25" s="662"/>
      <c r="DW25" s="645">
        <v>22.9</v>
      </c>
      <c r="DX25" s="663"/>
      <c r="DY25" s="663"/>
      <c r="DZ25" s="663"/>
      <c r="EA25" s="663"/>
      <c r="EB25" s="663"/>
      <c r="EC25" s="681"/>
    </row>
    <row r="26" spans="2:133" ht="11.25" customHeight="1" x14ac:dyDescent="0.15">
      <c r="B26" s="639" t="s">
        <v>293</v>
      </c>
      <c r="C26" s="640"/>
      <c r="D26" s="640"/>
      <c r="E26" s="640"/>
      <c r="F26" s="640"/>
      <c r="G26" s="640"/>
      <c r="H26" s="640"/>
      <c r="I26" s="640"/>
      <c r="J26" s="640"/>
      <c r="K26" s="640"/>
      <c r="L26" s="640"/>
      <c r="M26" s="640"/>
      <c r="N26" s="640"/>
      <c r="O26" s="640"/>
      <c r="P26" s="640"/>
      <c r="Q26" s="641"/>
      <c r="R26" s="642">
        <v>43705232</v>
      </c>
      <c r="S26" s="643"/>
      <c r="T26" s="643"/>
      <c r="U26" s="643"/>
      <c r="V26" s="643"/>
      <c r="W26" s="643"/>
      <c r="X26" s="643"/>
      <c r="Y26" s="644"/>
      <c r="Z26" s="675">
        <v>44.7</v>
      </c>
      <c r="AA26" s="675"/>
      <c r="AB26" s="675"/>
      <c r="AC26" s="675"/>
      <c r="AD26" s="676">
        <v>41067472</v>
      </c>
      <c r="AE26" s="676"/>
      <c r="AF26" s="676"/>
      <c r="AG26" s="676"/>
      <c r="AH26" s="676"/>
      <c r="AI26" s="676"/>
      <c r="AJ26" s="676"/>
      <c r="AK26" s="676"/>
      <c r="AL26" s="645">
        <v>99.8</v>
      </c>
      <c r="AM26" s="646"/>
      <c r="AN26" s="646"/>
      <c r="AO26" s="677"/>
      <c r="AP26" s="737" t="s">
        <v>294</v>
      </c>
      <c r="AQ26" s="738"/>
      <c r="AR26" s="738"/>
      <c r="AS26" s="738"/>
      <c r="AT26" s="738"/>
      <c r="AU26" s="738"/>
      <c r="AV26" s="738"/>
      <c r="AW26" s="738"/>
      <c r="AX26" s="738"/>
      <c r="AY26" s="738"/>
      <c r="AZ26" s="738"/>
      <c r="BA26" s="738"/>
      <c r="BB26" s="738"/>
      <c r="BC26" s="738"/>
      <c r="BD26" s="738"/>
      <c r="BE26" s="738"/>
      <c r="BF26" s="739"/>
      <c r="BG26" s="642" t="s">
        <v>236</v>
      </c>
      <c r="BH26" s="643"/>
      <c r="BI26" s="643"/>
      <c r="BJ26" s="643"/>
      <c r="BK26" s="643"/>
      <c r="BL26" s="643"/>
      <c r="BM26" s="643"/>
      <c r="BN26" s="644"/>
      <c r="BO26" s="675" t="s">
        <v>236</v>
      </c>
      <c r="BP26" s="675"/>
      <c r="BQ26" s="675"/>
      <c r="BR26" s="675"/>
      <c r="BS26" s="648" t="s">
        <v>128</v>
      </c>
      <c r="BT26" s="643"/>
      <c r="BU26" s="643"/>
      <c r="BV26" s="643"/>
      <c r="BW26" s="643"/>
      <c r="BX26" s="643"/>
      <c r="BY26" s="643"/>
      <c r="BZ26" s="643"/>
      <c r="CA26" s="643"/>
      <c r="CB26" s="688"/>
      <c r="CD26" s="689" t="s">
        <v>295</v>
      </c>
      <c r="CE26" s="686"/>
      <c r="CF26" s="686"/>
      <c r="CG26" s="686"/>
      <c r="CH26" s="686"/>
      <c r="CI26" s="686"/>
      <c r="CJ26" s="686"/>
      <c r="CK26" s="686"/>
      <c r="CL26" s="686"/>
      <c r="CM26" s="686"/>
      <c r="CN26" s="686"/>
      <c r="CO26" s="686"/>
      <c r="CP26" s="686"/>
      <c r="CQ26" s="687"/>
      <c r="CR26" s="642">
        <v>6798421</v>
      </c>
      <c r="CS26" s="643"/>
      <c r="CT26" s="643"/>
      <c r="CU26" s="643"/>
      <c r="CV26" s="643"/>
      <c r="CW26" s="643"/>
      <c r="CX26" s="643"/>
      <c r="CY26" s="644"/>
      <c r="CZ26" s="645">
        <v>7.1</v>
      </c>
      <c r="DA26" s="663"/>
      <c r="DB26" s="663"/>
      <c r="DC26" s="664"/>
      <c r="DD26" s="648">
        <v>6108283</v>
      </c>
      <c r="DE26" s="643"/>
      <c r="DF26" s="643"/>
      <c r="DG26" s="643"/>
      <c r="DH26" s="643"/>
      <c r="DI26" s="643"/>
      <c r="DJ26" s="643"/>
      <c r="DK26" s="644"/>
      <c r="DL26" s="648" t="s">
        <v>236</v>
      </c>
      <c r="DM26" s="643"/>
      <c r="DN26" s="643"/>
      <c r="DO26" s="643"/>
      <c r="DP26" s="643"/>
      <c r="DQ26" s="643"/>
      <c r="DR26" s="643"/>
      <c r="DS26" s="643"/>
      <c r="DT26" s="643"/>
      <c r="DU26" s="643"/>
      <c r="DV26" s="644"/>
      <c r="DW26" s="645" t="s">
        <v>128</v>
      </c>
      <c r="DX26" s="663"/>
      <c r="DY26" s="663"/>
      <c r="DZ26" s="663"/>
      <c r="EA26" s="663"/>
      <c r="EB26" s="663"/>
      <c r="EC26" s="681"/>
    </row>
    <row r="27" spans="2:133" ht="11.25" customHeight="1" x14ac:dyDescent="0.15">
      <c r="B27" s="639" t="s">
        <v>296</v>
      </c>
      <c r="C27" s="640"/>
      <c r="D27" s="640"/>
      <c r="E27" s="640"/>
      <c r="F27" s="640"/>
      <c r="G27" s="640"/>
      <c r="H27" s="640"/>
      <c r="I27" s="640"/>
      <c r="J27" s="640"/>
      <c r="K27" s="640"/>
      <c r="L27" s="640"/>
      <c r="M27" s="640"/>
      <c r="N27" s="640"/>
      <c r="O27" s="640"/>
      <c r="P27" s="640"/>
      <c r="Q27" s="641"/>
      <c r="R27" s="642">
        <v>42516</v>
      </c>
      <c r="S27" s="643"/>
      <c r="T27" s="643"/>
      <c r="U27" s="643"/>
      <c r="V27" s="643"/>
      <c r="W27" s="643"/>
      <c r="X27" s="643"/>
      <c r="Y27" s="644"/>
      <c r="Z27" s="675">
        <v>0</v>
      </c>
      <c r="AA27" s="675"/>
      <c r="AB27" s="675"/>
      <c r="AC27" s="675"/>
      <c r="AD27" s="676">
        <v>42516</v>
      </c>
      <c r="AE27" s="676"/>
      <c r="AF27" s="676"/>
      <c r="AG27" s="676"/>
      <c r="AH27" s="676"/>
      <c r="AI27" s="676"/>
      <c r="AJ27" s="676"/>
      <c r="AK27" s="676"/>
      <c r="AL27" s="645">
        <v>0.1</v>
      </c>
      <c r="AM27" s="646"/>
      <c r="AN27" s="646"/>
      <c r="AO27" s="677"/>
      <c r="AP27" s="639" t="s">
        <v>297</v>
      </c>
      <c r="AQ27" s="640"/>
      <c r="AR27" s="640"/>
      <c r="AS27" s="640"/>
      <c r="AT27" s="640"/>
      <c r="AU27" s="640"/>
      <c r="AV27" s="640"/>
      <c r="AW27" s="640"/>
      <c r="AX27" s="640"/>
      <c r="AY27" s="640"/>
      <c r="AZ27" s="640"/>
      <c r="BA27" s="640"/>
      <c r="BB27" s="640"/>
      <c r="BC27" s="640"/>
      <c r="BD27" s="640"/>
      <c r="BE27" s="640"/>
      <c r="BF27" s="641"/>
      <c r="BG27" s="642">
        <v>28830625</v>
      </c>
      <c r="BH27" s="643"/>
      <c r="BI27" s="643"/>
      <c r="BJ27" s="643"/>
      <c r="BK27" s="643"/>
      <c r="BL27" s="643"/>
      <c r="BM27" s="643"/>
      <c r="BN27" s="644"/>
      <c r="BO27" s="675">
        <v>100</v>
      </c>
      <c r="BP27" s="675"/>
      <c r="BQ27" s="675"/>
      <c r="BR27" s="675"/>
      <c r="BS27" s="648">
        <v>374920</v>
      </c>
      <c r="BT27" s="643"/>
      <c r="BU27" s="643"/>
      <c r="BV27" s="643"/>
      <c r="BW27" s="643"/>
      <c r="BX27" s="643"/>
      <c r="BY27" s="643"/>
      <c r="BZ27" s="643"/>
      <c r="CA27" s="643"/>
      <c r="CB27" s="688"/>
      <c r="CD27" s="689" t="s">
        <v>298</v>
      </c>
      <c r="CE27" s="686"/>
      <c r="CF27" s="686"/>
      <c r="CG27" s="686"/>
      <c r="CH27" s="686"/>
      <c r="CI27" s="686"/>
      <c r="CJ27" s="686"/>
      <c r="CK27" s="686"/>
      <c r="CL27" s="686"/>
      <c r="CM27" s="686"/>
      <c r="CN27" s="686"/>
      <c r="CO27" s="686"/>
      <c r="CP27" s="686"/>
      <c r="CQ27" s="687"/>
      <c r="CR27" s="642">
        <v>21873579</v>
      </c>
      <c r="CS27" s="661"/>
      <c r="CT27" s="661"/>
      <c r="CU27" s="661"/>
      <c r="CV27" s="661"/>
      <c r="CW27" s="661"/>
      <c r="CX27" s="661"/>
      <c r="CY27" s="662"/>
      <c r="CZ27" s="645">
        <v>22.7</v>
      </c>
      <c r="DA27" s="663"/>
      <c r="DB27" s="663"/>
      <c r="DC27" s="664"/>
      <c r="DD27" s="648">
        <v>6285367</v>
      </c>
      <c r="DE27" s="661"/>
      <c r="DF27" s="661"/>
      <c r="DG27" s="661"/>
      <c r="DH27" s="661"/>
      <c r="DI27" s="661"/>
      <c r="DJ27" s="661"/>
      <c r="DK27" s="662"/>
      <c r="DL27" s="648">
        <v>6268170</v>
      </c>
      <c r="DM27" s="661"/>
      <c r="DN27" s="661"/>
      <c r="DO27" s="661"/>
      <c r="DP27" s="661"/>
      <c r="DQ27" s="661"/>
      <c r="DR27" s="661"/>
      <c r="DS27" s="661"/>
      <c r="DT27" s="661"/>
      <c r="DU27" s="661"/>
      <c r="DV27" s="662"/>
      <c r="DW27" s="645">
        <v>14.1</v>
      </c>
      <c r="DX27" s="663"/>
      <c r="DY27" s="663"/>
      <c r="DZ27" s="663"/>
      <c r="EA27" s="663"/>
      <c r="EB27" s="663"/>
      <c r="EC27" s="681"/>
    </row>
    <row r="28" spans="2:133" ht="11.25" customHeight="1" x14ac:dyDescent="0.15">
      <c r="B28" s="639" t="s">
        <v>299</v>
      </c>
      <c r="C28" s="640"/>
      <c r="D28" s="640"/>
      <c r="E28" s="640"/>
      <c r="F28" s="640"/>
      <c r="G28" s="640"/>
      <c r="H28" s="640"/>
      <c r="I28" s="640"/>
      <c r="J28" s="640"/>
      <c r="K28" s="640"/>
      <c r="L28" s="640"/>
      <c r="M28" s="640"/>
      <c r="N28" s="640"/>
      <c r="O28" s="640"/>
      <c r="P28" s="640"/>
      <c r="Q28" s="641"/>
      <c r="R28" s="642">
        <v>410114</v>
      </c>
      <c r="S28" s="643"/>
      <c r="T28" s="643"/>
      <c r="U28" s="643"/>
      <c r="V28" s="643"/>
      <c r="W28" s="643"/>
      <c r="X28" s="643"/>
      <c r="Y28" s="644"/>
      <c r="Z28" s="675">
        <v>0.4</v>
      </c>
      <c r="AA28" s="675"/>
      <c r="AB28" s="675"/>
      <c r="AC28" s="675"/>
      <c r="AD28" s="676" t="s">
        <v>128</v>
      </c>
      <c r="AE28" s="676"/>
      <c r="AF28" s="676"/>
      <c r="AG28" s="676"/>
      <c r="AH28" s="676"/>
      <c r="AI28" s="676"/>
      <c r="AJ28" s="676"/>
      <c r="AK28" s="676"/>
      <c r="AL28" s="645" t="s">
        <v>236</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8"/>
      <c r="CD28" s="689" t="s">
        <v>300</v>
      </c>
      <c r="CE28" s="686"/>
      <c r="CF28" s="686"/>
      <c r="CG28" s="686"/>
      <c r="CH28" s="686"/>
      <c r="CI28" s="686"/>
      <c r="CJ28" s="686"/>
      <c r="CK28" s="686"/>
      <c r="CL28" s="686"/>
      <c r="CM28" s="686"/>
      <c r="CN28" s="686"/>
      <c r="CO28" s="686"/>
      <c r="CP28" s="686"/>
      <c r="CQ28" s="687"/>
      <c r="CR28" s="642">
        <v>7544239</v>
      </c>
      <c r="CS28" s="643"/>
      <c r="CT28" s="643"/>
      <c r="CU28" s="643"/>
      <c r="CV28" s="643"/>
      <c r="CW28" s="643"/>
      <c r="CX28" s="643"/>
      <c r="CY28" s="644"/>
      <c r="CZ28" s="645">
        <v>7.8</v>
      </c>
      <c r="DA28" s="663"/>
      <c r="DB28" s="663"/>
      <c r="DC28" s="664"/>
      <c r="DD28" s="648">
        <v>7359709</v>
      </c>
      <c r="DE28" s="643"/>
      <c r="DF28" s="643"/>
      <c r="DG28" s="643"/>
      <c r="DH28" s="643"/>
      <c r="DI28" s="643"/>
      <c r="DJ28" s="643"/>
      <c r="DK28" s="644"/>
      <c r="DL28" s="648">
        <v>7359709</v>
      </c>
      <c r="DM28" s="643"/>
      <c r="DN28" s="643"/>
      <c r="DO28" s="643"/>
      <c r="DP28" s="643"/>
      <c r="DQ28" s="643"/>
      <c r="DR28" s="643"/>
      <c r="DS28" s="643"/>
      <c r="DT28" s="643"/>
      <c r="DU28" s="643"/>
      <c r="DV28" s="644"/>
      <c r="DW28" s="645">
        <v>16.600000000000001</v>
      </c>
      <c r="DX28" s="663"/>
      <c r="DY28" s="663"/>
      <c r="DZ28" s="663"/>
      <c r="EA28" s="663"/>
      <c r="EB28" s="663"/>
      <c r="EC28" s="681"/>
    </row>
    <row r="29" spans="2:133" ht="11.25" customHeight="1" x14ac:dyDescent="0.15">
      <c r="B29" s="639" t="s">
        <v>301</v>
      </c>
      <c r="C29" s="640"/>
      <c r="D29" s="640"/>
      <c r="E29" s="640"/>
      <c r="F29" s="640"/>
      <c r="G29" s="640"/>
      <c r="H29" s="640"/>
      <c r="I29" s="640"/>
      <c r="J29" s="640"/>
      <c r="K29" s="640"/>
      <c r="L29" s="640"/>
      <c r="M29" s="640"/>
      <c r="N29" s="640"/>
      <c r="O29" s="640"/>
      <c r="P29" s="640"/>
      <c r="Q29" s="641"/>
      <c r="R29" s="642">
        <v>781911</v>
      </c>
      <c r="S29" s="643"/>
      <c r="T29" s="643"/>
      <c r="U29" s="643"/>
      <c r="V29" s="643"/>
      <c r="W29" s="643"/>
      <c r="X29" s="643"/>
      <c r="Y29" s="644"/>
      <c r="Z29" s="675">
        <v>0.8</v>
      </c>
      <c r="AA29" s="675"/>
      <c r="AB29" s="675"/>
      <c r="AC29" s="675"/>
      <c r="AD29" s="676">
        <v>23522</v>
      </c>
      <c r="AE29" s="676"/>
      <c r="AF29" s="676"/>
      <c r="AG29" s="676"/>
      <c r="AH29" s="676"/>
      <c r="AI29" s="676"/>
      <c r="AJ29" s="676"/>
      <c r="AK29" s="676"/>
      <c r="AL29" s="645">
        <v>0.1</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0"/>
      <c r="CD29" s="731" t="s">
        <v>302</v>
      </c>
      <c r="CE29" s="732"/>
      <c r="CF29" s="689" t="s">
        <v>303</v>
      </c>
      <c r="CG29" s="686"/>
      <c r="CH29" s="686"/>
      <c r="CI29" s="686"/>
      <c r="CJ29" s="686"/>
      <c r="CK29" s="686"/>
      <c r="CL29" s="686"/>
      <c r="CM29" s="686"/>
      <c r="CN29" s="686"/>
      <c r="CO29" s="686"/>
      <c r="CP29" s="686"/>
      <c r="CQ29" s="687"/>
      <c r="CR29" s="642">
        <v>7544192</v>
      </c>
      <c r="CS29" s="661"/>
      <c r="CT29" s="661"/>
      <c r="CU29" s="661"/>
      <c r="CV29" s="661"/>
      <c r="CW29" s="661"/>
      <c r="CX29" s="661"/>
      <c r="CY29" s="662"/>
      <c r="CZ29" s="645">
        <v>7.8</v>
      </c>
      <c r="DA29" s="663"/>
      <c r="DB29" s="663"/>
      <c r="DC29" s="664"/>
      <c r="DD29" s="648">
        <v>7359662</v>
      </c>
      <c r="DE29" s="661"/>
      <c r="DF29" s="661"/>
      <c r="DG29" s="661"/>
      <c r="DH29" s="661"/>
      <c r="DI29" s="661"/>
      <c r="DJ29" s="661"/>
      <c r="DK29" s="662"/>
      <c r="DL29" s="648">
        <v>7359662</v>
      </c>
      <c r="DM29" s="661"/>
      <c r="DN29" s="661"/>
      <c r="DO29" s="661"/>
      <c r="DP29" s="661"/>
      <c r="DQ29" s="661"/>
      <c r="DR29" s="661"/>
      <c r="DS29" s="661"/>
      <c r="DT29" s="661"/>
      <c r="DU29" s="661"/>
      <c r="DV29" s="662"/>
      <c r="DW29" s="645">
        <v>16.600000000000001</v>
      </c>
      <c r="DX29" s="663"/>
      <c r="DY29" s="663"/>
      <c r="DZ29" s="663"/>
      <c r="EA29" s="663"/>
      <c r="EB29" s="663"/>
      <c r="EC29" s="681"/>
    </row>
    <row r="30" spans="2:133" ht="11.25" customHeight="1" x14ac:dyDescent="0.15">
      <c r="B30" s="639" t="s">
        <v>304</v>
      </c>
      <c r="C30" s="640"/>
      <c r="D30" s="640"/>
      <c r="E30" s="640"/>
      <c r="F30" s="640"/>
      <c r="G30" s="640"/>
      <c r="H30" s="640"/>
      <c r="I30" s="640"/>
      <c r="J30" s="640"/>
      <c r="K30" s="640"/>
      <c r="L30" s="640"/>
      <c r="M30" s="640"/>
      <c r="N30" s="640"/>
      <c r="O30" s="640"/>
      <c r="P30" s="640"/>
      <c r="Q30" s="641"/>
      <c r="R30" s="642">
        <v>153204</v>
      </c>
      <c r="S30" s="643"/>
      <c r="T30" s="643"/>
      <c r="U30" s="643"/>
      <c r="V30" s="643"/>
      <c r="W30" s="643"/>
      <c r="X30" s="643"/>
      <c r="Y30" s="644"/>
      <c r="Z30" s="675">
        <v>0.2</v>
      </c>
      <c r="AA30" s="675"/>
      <c r="AB30" s="675"/>
      <c r="AC30" s="675"/>
      <c r="AD30" s="676" t="s">
        <v>236</v>
      </c>
      <c r="AE30" s="676"/>
      <c r="AF30" s="676"/>
      <c r="AG30" s="676"/>
      <c r="AH30" s="676"/>
      <c r="AI30" s="676"/>
      <c r="AJ30" s="676"/>
      <c r="AK30" s="676"/>
      <c r="AL30" s="645" t="s">
        <v>236</v>
      </c>
      <c r="AM30" s="646"/>
      <c r="AN30" s="646"/>
      <c r="AO30" s="677"/>
      <c r="AP30" s="703" t="s">
        <v>219</v>
      </c>
      <c r="AQ30" s="704"/>
      <c r="AR30" s="704"/>
      <c r="AS30" s="704"/>
      <c r="AT30" s="704"/>
      <c r="AU30" s="704"/>
      <c r="AV30" s="704"/>
      <c r="AW30" s="704"/>
      <c r="AX30" s="704"/>
      <c r="AY30" s="704"/>
      <c r="AZ30" s="704"/>
      <c r="BA30" s="704"/>
      <c r="BB30" s="704"/>
      <c r="BC30" s="704"/>
      <c r="BD30" s="704"/>
      <c r="BE30" s="704"/>
      <c r="BF30" s="705"/>
      <c r="BG30" s="703" t="s">
        <v>305</v>
      </c>
      <c r="BH30" s="728"/>
      <c r="BI30" s="728"/>
      <c r="BJ30" s="728"/>
      <c r="BK30" s="728"/>
      <c r="BL30" s="728"/>
      <c r="BM30" s="728"/>
      <c r="BN30" s="728"/>
      <c r="BO30" s="728"/>
      <c r="BP30" s="728"/>
      <c r="BQ30" s="729"/>
      <c r="BR30" s="703" t="s">
        <v>306</v>
      </c>
      <c r="BS30" s="728"/>
      <c r="BT30" s="728"/>
      <c r="BU30" s="728"/>
      <c r="BV30" s="728"/>
      <c r="BW30" s="728"/>
      <c r="BX30" s="728"/>
      <c r="BY30" s="728"/>
      <c r="BZ30" s="728"/>
      <c r="CA30" s="728"/>
      <c r="CB30" s="729"/>
      <c r="CD30" s="733"/>
      <c r="CE30" s="734"/>
      <c r="CF30" s="689" t="s">
        <v>307</v>
      </c>
      <c r="CG30" s="686"/>
      <c r="CH30" s="686"/>
      <c r="CI30" s="686"/>
      <c r="CJ30" s="686"/>
      <c r="CK30" s="686"/>
      <c r="CL30" s="686"/>
      <c r="CM30" s="686"/>
      <c r="CN30" s="686"/>
      <c r="CO30" s="686"/>
      <c r="CP30" s="686"/>
      <c r="CQ30" s="687"/>
      <c r="CR30" s="642">
        <v>7237148</v>
      </c>
      <c r="CS30" s="643"/>
      <c r="CT30" s="643"/>
      <c r="CU30" s="643"/>
      <c r="CV30" s="643"/>
      <c r="CW30" s="643"/>
      <c r="CX30" s="643"/>
      <c r="CY30" s="644"/>
      <c r="CZ30" s="645">
        <v>7.5</v>
      </c>
      <c r="DA30" s="663"/>
      <c r="DB30" s="663"/>
      <c r="DC30" s="664"/>
      <c r="DD30" s="648">
        <v>7074776</v>
      </c>
      <c r="DE30" s="643"/>
      <c r="DF30" s="643"/>
      <c r="DG30" s="643"/>
      <c r="DH30" s="643"/>
      <c r="DI30" s="643"/>
      <c r="DJ30" s="643"/>
      <c r="DK30" s="644"/>
      <c r="DL30" s="648">
        <v>7074776</v>
      </c>
      <c r="DM30" s="643"/>
      <c r="DN30" s="643"/>
      <c r="DO30" s="643"/>
      <c r="DP30" s="643"/>
      <c r="DQ30" s="643"/>
      <c r="DR30" s="643"/>
      <c r="DS30" s="643"/>
      <c r="DT30" s="643"/>
      <c r="DU30" s="643"/>
      <c r="DV30" s="644"/>
      <c r="DW30" s="645">
        <v>15.9</v>
      </c>
      <c r="DX30" s="663"/>
      <c r="DY30" s="663"/>
      <c r="DZ30" s="663"/>
      <c r="EA30" s="663"/>
      <c r="EB30" s="663"/>
      <c r="EC30" s="681"/>
    </row>
    <row r="31" spans="2:133" ht="11.25" customHeight="1" x14ac:dyDescent="0.15">
      <c r="B31" s="639" t="s">
        <v>308</v>
      </c>
      <c r="C31" s="640"/>
      <c r="D31" s="640"/>
      <c r="E31" s="640"/>
      <c r="F31" s="640"/>
      <c r="G31" s="640"/>
      <c r="H31" s="640"/>
      <c r="I31" s="640"/>
      <c r="J31" s="640"/>
      <c r="K31" s="640"/>
      <c r="L31" s="640"/>
      <c r="M31" s="640"/>
      <c r="N31" s="640"/>
      <c r="O31" s="640"/>
      <c r="P31" s="640"/>
      <c r="Q31" s="641"/>
      <c r="R31" s="642">
        <v>35352870</v>
      </c>
      <c r="S31" s="643"/>
      <c r="T31" s="643"/>
      <c r="U31" s="643"/>
      <c r="V31" s="643"/>
      <c r="W31" s="643"/>
      <c r="X31" s="643"/>
      <c r="Y31" s="644"/>
      <c r="Z31" s="675">
        <v>36.200000000000003</v>
      </c>
      <c r="AA31" s="675"/>
      <c r="AB31" s="675"/>
      <c r="AC31" s="675"/>
      <c r="AD31" s="676" t="s">
        <v>128</v>
      </c>
      <c r="AE31" s="676"/>
      <c r="AF31" s="676"/>
      <c r="AG31" s="676"/>
      <c r="AH31" s="676"/>
      <c r="AI31" s="676"/>
      <c r="AJ31" s="676"/>
      <c r="AK31" s="676"/>
      <c r="AL31" s="645" t="s">
        <v>236</v>
      </c>
      <c r="AM31" s="646"/>
      <c r="AN31" s="646"/>
      <c r="AO31" s="677"/>
      <c r="AP31" s="716" t="s">
        <v>309</v>
      </c>
      <c r="AQ31" s="717"/>
      <c r="AR31" s="717"/>
      <c r="AS31" s="717"/>
      <c r="AT31" s="722" t="s">
        <v>310</v>
      </c>
      <c r="AU31" s="231"/>
      <c r="AV31" s="231"/>
      <c r="AW31" s="231"/>
      <c r="AX31" s="708" t="s">
        <v>186</v>
      </c>
      <c r="AY31" s="709"/>
      <c r="AZ31" s="709"/>
      <c r="BA31" s="709"/>
      <c r="BB31" s="709"/>
      <c r="BC31" s="709"/>
      <c r="BD31" s="709"/>
      <c r="BE31" s="709"/>
      <c r="BF31" s="710"/>
      <c r="BG31" s="711">
        <v>98.7</v>
      </c>
      <c r="BH31" s="712"/>
      <c r="BI31" s="712"/>
      <c r="BJ31" s="712"/>
      <c r="BK31" s="712"/>
      <c r="BL31" s="712"/>
      <c r="BM31" s="713">
        <v>96.1</v>
      </c>
      <c r="BN31" s="712"/>
      <c r="BO31" s="712"/>
      <c r="BP31" s="712"/>
      <c r="BQ31" s="714"/>
      <c r="BR31" s="711">
        <v>98.8</v>
      </c>
      <c r="BS31" s="712"/>
      <c r="BT31" s="712"/>
      <c r="BU31" s="712"/>
      <c r="BV31" s="712"/>
      <c r="BW31" s="712"/>
      <c r="BX31" s="713">
        <v>95.7</v>
      </c>
      <c r="BY31" s="712"/>
      <c r="BZ31" s="712"/>
      <c r="CA31" s="712"/>
      <c r="CB31" s="714"/>
      <c r="CD31" s="733"/>
      <c r="CE31" s="734"/>
      <c r="CF31" s="689" t="s">
        <v>311</v>
      </c>
      <c r="CG31" s="686"/>
      <c r="CH31" s="686"/>
      <c r="CI31" s="686"/>
      <c r="CJ31" s="686"/>
      <c r="CK31" s="686"/>
      <c r="CL31" s="686"/>
      <c r="CM31" s="686"/>
      <c r="CN31" s="686"/>
      <c r="CO31" s="686"/>
      <c r="CP31" s="686"/>
      <c r="CQ31" s="687"/>
      <c r="CR31" s="642">
        <v>307044</v>
      </c>
      <c r="CS31" s="661"/>
      <c r="CT31" s="661"/>
      <c r="CU31" s="661"/>
      <c r="CV31" s="661"/>
      <c r="CW31" s="661"/>
      <c r="CX31" s="661"/>
      <c r="CY31" s="662"/>
      <c r="CZ31" s="645">
        <v>0.3</v>
      </c>
      <c r="DA31" s="663"/>
      <c r="DB31" s="663"/>
      <c r="DC31" s="664"/>
      <c r="DD31" s="648">
        <v>284886</v>
      </c>
      <c r="DE31" s="661"/>
      <c r="DF31" s="661"/>
      <c r="DG31" s="661"/>
      <c r="DH31" s="661"/>
      <c r="DI31" s="661"/>
      <c r="DJ31" s="661"/>
      <c r="DK31" s="662"/>
      <c r="DL31" s="648">
        <v>284886</v>
      </c>
      <c r="DM31" s="661"/>
      <c r="DN31" s="661"/>
      <c r="DO31" s="661"/>
      <c r="DP31" s="661"/>
      <c r="DQ31" s="661"/>
      <c r="DR31" s="661"/>
      <c r="DS31" s="661"/>
      <c r="DT31" s="661"/>
      <c r="DU31" s="661"/>
      <c r="DV31" s="662"/>
      <c r="DW31" s="645">
        <v>0.6</v>
      </c>
      <c r="DX31" s="663"/>
      <c r="DY31" s="663"/>
      <c r="DZ31" s="663"/>
      <c r="EA31" s="663"/>
      <c r="EB31" s="663"/>
      <c r="EC31" s="681"/>
    </row>
    <row r="32" spans="2:133" ht="11.25" customHeight="1" x14ac:dyDescent="0.15">
      <c r="B32" s="725" t="s">
        <v>312</v>
      </c>
      <c r="C32" s="726"/>
      <c r="D32" s="726"/>
      <c r="E32" s="726"/>
      <c r="F32" s="726"/>
      <c r="G32" s="726"/>
      <c r="H32" s="726"/>
      <c r="I32" s="726"/>
      <c r="J32" s="726"/>
      <c r="K32" s="726"/>
      <c r="L32" s="726"/>
      <c r="M32" s="726"/>
      <c r="N32" s="726"/>
      <c r="O32" s="726"/>
      <c r="P32" s="726"/>
      <c r="Q32" s="727"/>
      <c r="R32" s="642" t="s">
        <v>236</v>
      </c>
      <c r="S32" s="643"/>
      <c r="T32" s="643"/>
      <c r="U32" s="643"/>
      <c r="V32" s="643"/>
      <c r="W32" s="643"/>
      <c r="X32" s="643"/>
      <c r="Y32" s="644"/>
      <c r="Z32" s="675" t="s">
        <v>236</v>
      </c>
      <c r="AA32" s="675"/>
      <c r="AB32" s="675"/>
      <c r="AC32" s="675"/>
      <c r="AD32" s="676" t="s">
        <v>236</v>
      </c>
      <c r="AE32" s="676"/>
      <c r="AF32" s="676"/>
      <c r="AG32" s="676"/>
      <c r="AH32" s="676"/>
      <c r="AI32" s="676"/>
      <c r="AJ32" s="676"/>
      <c r="AK32" s="676"/>
      <c r="AL32" s="645" t="s">
        <v>236</v>
      </c>
      <c r="AM32" s="646"/>
      <c r="AN32" s="646"/>
      <c r="AO32" s="677"/>
      <c r="AP32" s="718"/>
      <c r="AQ32" s="719"/>
      <c r="AR32" s="719"/>
      <c r="AS32" s="719"/>
      <c r="AT32" s="723"/>
      <c r="AU32" s="230" t="s">
        <v>313</v>
      </c>
      <c r="AV32" s="230"/>
      <c r="AW32" s="230"/>
      <c r="AX32" s="639" t="s">
        <v>314</v>
      </c>
      <c r="AY32" s="640"/>
      <c r="AZ32" s="640"/>
      <c r="BA32" s="640"/>
      <c r="BB32" s="640"/>
      <c r="BC32" s="640"/>
      <c r="BD32" s="640"/>
      <c r="BE32" s="640"/>
      <c r="BF32" s="641"/>
      <c r="BG32" s="715">
        <v>98.9</v>
      </c>
      <c r="BH32" s="661"/>
      <c r="BI32" s="661"/>
      <c r="BJ32" s="661"/>
      <c r="BK32" s="661"/>
      <c r="BL32" s="661"/>
      <c r="BM32" s="646">
        <v>97.4</v>
      </c>
      <c r="BN32" s="707"/>
      <c r="BO32" s="707"/>
      <c r="BP32" s="707"/>
      <c r="BQ32" s="685"/>
      <c r="BR32" s="715">
        <v>99.1</v>
      </c>
      <c r="BS32" s="661"/>
      <c r="BT32" s="661"/>
      <c r="BU32" s="661"/>
      <c r="BV32" s="661"/>
      <c r="BW32" s="661"/>
      <c r="BX32" s="646">
        <v>97.4</v>
      </c>
      <c r="BY32" s="707"/>
      <c r="BZ32" s="707"/>
      <c r="CA32" s="707"/>
      <c r="CB32" s="685"/>
      <c r="CD32" s="735"/>
      <c r="CE32" s="736"/>
      <c r="CF32" s="689" t="s">
        <v>315</v>
      </c>
      <c r="CG32" s="686"/>
      <c r="CH32" s="686"/>
      <c r="CI32" s="686"/>
      <c r="CJ32" s="686"/>
      <c r="CK32" s="686"/>
      <c r="CL32" s="686"/>
      <c r="CM32" s="686"/>
      <c r="CN32" s="686"/>
      <c r="CO32" s="686"/>
      <c r="CP32" s="686"/>
      <c r="CQ32" s="687"/>
      <c r="CR32" s="642">
        <v>47</v>
      </c>
      <c r="CS32" s="643"/>
      <c r="CT32" s="643"/>
      <c r="CU32" s="643"/>
      <c r="CV32" s="643"/>
      <c r="CW32" s="643"/>
      <c r="CX32" s="643"/>
      <c r="CY32" s="644"/>
      <c r="CZ32" s="645">
        <v>0</v>
      </c>
      <c r="DA32" s="663"/>
      <c r="DB32" s="663"/>
      <c r="DC32" s="664"/>
      <c r="DD32" s="648">
        <v>47</v>
      </c>
      <c r="DE32" s="643"/>
      <c r="DF32" s="643"/>
      <c r="DG32" s="643"/>
      <c r="DH32" s="643"/>
      <c r="DI32" s="643"/>
      <c r="DJ32" s="643"/>
      <c r="DK32" s="644"/>
      <c r="DL32" s="648">
        <v>47</v>
      </c>
      <c r="DM32" s="643"/>
      <c r="DN32" s="643"/>
      <c r="DO32" s="643"/>
      <c r="DP32" s="643"/>
      <c r="DQ32" s="643"/>
      <c r="DR32" s="643"/>
      <c r="DS32" s="643"/>
      <c r="DT32" s="643"/>
      <c r="DU32" s="643"/>
      <c r="DV32" s="644"/>
      <c r="DW32" s="645">
        <v>0</v>
      </c>
      <c r="DX32" s="663"/>
      <c r="DY32" s="663"/>
      <c r="DZ32" s="663"/>
      <c r="EA32" s="663"/>
      <c r="EB32" s="663"/>
      <c r="EC32" s="681"/>
    </row>
    <row r="33" spans="2:133" ht="11.25" customHeight="1" x14ac:dyDescent="0.15">
      <c r="B33" s="639" t="s">
        <v>316</v>
      </c>
      <c r="C33" s="640"/>
      <c r="D33" s="640"/>
      <c r="E33" s="640"/>
      <c r="F33" s="640"/>
      <c r="G33" s="640"/>
      <c r="H33" s="640"/>
      <c r="I33" s="640"/>
      <c r="J33" s="640"/>
      <c r="K33" s="640"/>
      <c r="L33" s="640"/>
      <c r="M33" s="640"/>
      <c r="N33" s="640"/>
      <c r="O33" s="640"/>
      <c r="P33" s="640"/>
      <c r="Q33" s="641"/>
      <c r="R33" s="642">
        <v>6495568</v>
      </c>
      <c r="S33" s="643"/>
      <c r="T33" s="643"/>
      <c r="U33" s="643"/>
      <c r="V33" s="643"/>
      <c r="W33" s="643"/>
      <c r="X33" s="643"/>
      <c r="Y33" s="644"/>
      <c r="Z33" s="675">
        <v>6.6</v>
      </c>
      <c r="AA33" s="675"/>
      <c r="AB33" s="675"/>
      <c r="AC33" s="675"/>
      <c r="AD33" s="676" t="s">
        <v>236</v>
      </c>
      <c r="AE33" s="676"/>
      <c r="AF33" s="676"/>
      <c r="AG33" s="676"/>
      <c r="AH33" s="676"/>
      <c r="AI33" s="676"/>
      <c r="AJ33" s="676"/>
      <c r="AK33" s="676"/>
      <c r="AL33" s="645" t="s">
        <v>257</v>
      </c>
      <c r="AM33" s="646"/>
      <c r="AN33" s="646"/>
      <c r="AO33" s="677"/>
      <c r="AP33" s="720"/>
      <c r="AQ33" s="721"/>
      <c r="AR33" s="721"/>
      <c r="AS33" s="721"/>
      <c r="AT33" s="724"/>
      <c r="AU33" s="232"/>
      <c r="AV33" s="232"/>
      <c r="AW33" s="232"/>
      <c r="AX33" s="623" t="s">
        <v>317</v>
      </c>
      <c r="AY33" s="624"/>
      <c r="AZ33" s="624"/>
      <c r="BA33" s="624"/>
      <c r="BB33" s="624"/>
      <c r="BC33" s="624"/>
      <c r="BD33" s="624"/>
      <c r="BE33" s="624"/>
      <c r="BF33" s="625"/>
      <c r="BG33" s="706">
        <v>98.4</v>
      </c>
      <c r="BH33" s="627"/>
      <c r="BI33" s="627"/>
      <c r="BJ33" s="627"/>
      <c r="BK33" s="627"/>
      <c r="BL33" s="627"/>
      <c r="BM33" s="669">
        <v>94.7</v>
      </c>
      <c r="BN33" s="627"/>
      <c r="BO33" s="627"/>
      <c r="BP33" s="627"/>
      <c r="BQ33" s="671"/>
      <c r="BR33" s="706">
        <v>98.5</v>
      </c>
      <c r="BS33" s="627"/>
      <c r="BT33" s="627"/>
      <c r="BU33" s="627"/>
      <c r="BV33" s="627"/>
      <c r="BW33" s="627"/>
      <c r="BX33" s="669">
        <v>93.9</v>
      </c>
      <c r="BY33" s="627"/>
      <c r="BZ33" s="627"/>
      <c r="CA33" s="627"/>
      <c r="CB33" s="671"/>
      <c r="CD33" s="689" t="s">
        <v>318</v>
      </c>
      <c r="CE33" s="686"/>
      <c r="CF33" s="686"/>
      <c r="CG33" s="686"/>
      <c r="CH33" s="686"/>
      <c r="CI33" s="686"/>
      <c r="CJ33" s="686"/>
      <c r="CK33" s="686"/>
      <c r="CL33" s="686"/>
      <c r="CM33" s="686"/>
      <c r="CN33" s="686"/>
      <c r="CO33" s="686"/>
      <c r="CP33" s="686"/>
      <c r="CQ33" s="687"/>
      <c r="CR33" s="642">
        <v>47464858</v>
      </c>
      <c r="CS33" s="661"/>
      <c r="CT33" s="661"/>
      <c r="CU33" s="661"/>
      <c r="CV33" s="661"/>
      <c r="CW33" s="661"/>
      <c r="CX33" s="661"/>
      <c r="CY33" s="662"/>
      <c r="CZ33" s="645">
        <v>49.3</v>
      </c>
      <c r="DA33" s="663"/>
      <c r="DB33" s="663"/>
      <c r="DC33" s="664"/>
      <c r="DD33" s="648">
        <v>23642433</v>
      </c>
      <c r="DE33" s="661"/>
      <c r="DF33" s="661"/>
      <c r="DG33" s="661"/>
      <c r="DH33" s="661"/>
      <c r="DI33" s="661"/>
      <c r="DJ33" s="661"/>
      <c r="DK33" s="662"/>
      <c r="DL33" s="648">
        <v>18755091</v>
      </c>
      <c r="DM33" s="661"/>
      <c r="DN33" s="661"/>
      <c r="DO33" s="661"/>
      <c r="DP33" s="661"/>
      <c r="DQ33" s="661"/>
      <c r="DR33" s="661"/>
      <c r="DS33" s="661"/>
      <c r="DT33" s="661"/>
      <c r="DU33" s="661"/>
      <c r="DV33" s="662"/>
      <c r="DW33" s="645">
        <v>42.2</v>
      </c>
      <c r="DX33" s="663"/>
      <c r="DY33" s="663"/>
      <c r="DZ33" s="663"/>
      <c r="EA33" s="663"/>
      <c r="EB33" s="663"/>
      <c r="EC33" s="681"/>
    </row>
    <row r="34" spans="2:133" ht="11.25" customHeight="1" x14ac:dyDescent="0.15">
      <c r="B34" s="639" t="s">
        <v>319</v>
      </c>
      <c r="C34" s="640"/>
      <c r="D34" s="640"/>
      <c r="E34" s="640"/>
      <c r="F34" s="640"/>
      <c r="G34" s="640"/>
      <c r="H34" s="640"/>
      <c r="I34" s="640"/>
      <c r="J34" s="640"/>
      <c r="K34" s="640"/>
      <c r="L34" s="640"/>
      <c r="M34" s="640"/>
      <c r="N34" s="640"/>
      <c r="O34" s="640"/>
      <c r="P34" s="640"/>
      <c r="Q34" s="641"/>
      <c r="R34" s="642">
        <v>125926</v>
      </c>
      <c r="S34" s="643"/>
      <c r="T34" s="643"/>
      <c r="U34" s="643"/>
      <c r="V34" s="643"/>
      <c r="W34" s="643"/>
      <c r="X34" s="643"/>
      <c r="Y34" s="644"/>
      <c r="Z34" s="675">
        <v>0.1</v>
      </c>
      <c r="AA34" s="675"/>
      <c r="AB34" s="675"/>
      <c r="AC34" s="675"/>
      <c r="AD34" s="676">
        <v>627</v>
      </c>
      <c r="AE34" s="676"/>
      <c r="AF34" s="676"/>
      <c r="AG34" s="676"/>
      <c r="AH34" s="676"/>
      <c r="AI34" s="676"/>
      <c r="AJ34" s="676"/>
      <c r="AK34" s="676"/>
      <c r="AL34" s="645">
        <v>0</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9" t="s">
        <v>320</v>
      </c>
      <c r="CE34" s="686"/>
      <c r="CF34" s="686"/>
      <c r="CG34" s="686"/>
      <c r="CH34" s="686"/>
      <c r="CI34" s="686"/>
      <c r="CJ34" s="686"/>
      <c r="CK34" s="686"/>
      <c r="CL34" s="686"/>
      <c r="CM34" s="686"/>
      <c r="CN34" s="686"/>
      <c r="CO34" s="686"/>
      <c r="CP34" s="686"/>
      <c r="CQ34" s="687"/>
      <c r="CR34" s="642">
        <v>7219660</v>
      </c>
      <c r="CS34" s="643"/>
      <c r="CT34" s="643"/>
      <c r="CU34" s="643"/>
      <c r="CV34" s="643"/>
      <c r="CW34" s="643"/>
      <c r="CX34" s="643"/>
      <c r="CY34" s="644"/>
      <c r="CZ34" s="645">
        <v>7.5</v>
      </c>
      <c r="DA34" s="663"/>
      <c r="DB34" s="663"/>
      <c r="DC34" s="664"/>
      <c r="DD34" s="648">
        <v>6021958</v>
      </c>
      <c r="DE34" s="643"/>
      <c r="DF34" s="643"/>
      <c r="DG34" s="643"/>
      <c r="DH34" s="643"/>
      <c r="DI34" s="643"/>
      <c r="DJ34" s="643"/>
      <c r="DK34" s="644"/>
      <c r="DL34" s="648">
        <v>4340002</v>
      </c>
      <c r="DM34" s="643"/>
      <c r="DN34" s="643"/>
      <c r="DO34" s="643"/>
      <c r="DP34" s="643"/>
      <c r="DQ34" s="643"/>
      <c r="DR34" s="643"/>
      <c r="DS34" s="643"/>
      <c r="DT34" s="643"/>
      <c r="DU34" s="643"/>
      <c r="DV34" s="644"/>
      <c r="DW34" s="645">
        <v>9.8000000000000007</v>
      </c>
      <c r="DX34" s="663"/>
      <c r="DY34" s="663"/>
      <c r="DZ34" s="663"/>
      <c r="EA34" s="663"/>
      <c r="EB34" s="663"/>
      <c r="EC34" s="681"/>
    </row>
    <row r="35" spans="2:133" ht="11.25" customHeight="1" x14ac:dyDescent="0.15">
      <c r="B35" s="639" t="s">
        <v>321</v>
      </c>
      <c r="C35" s="640"/>
      <c r="D35" s="640"/>
      <c r="E35" s="640"/>
      <c r="F35" s="640"/>
      <c r="G35" s="640"/>
      <c r="H35" s="640"/>
      <c r="I35" s="640"/>
      <c r="J35" s="640"/>
      <c r="K35" s="640"/>
      <c r="L35" s="640"/>
      <c r="M35" s="640"/>
      <c r="N35" s="640"/>
      <c r="O35" s="640"/>
      <c r="P35" s="640"/>
      <c r="Q35" s="641"/>
      <c r="R35" s="642">
        <v>1282568</v>
      </c>
      <c r="S35" s="643"/>
      <c r="T35" s="643"/>
      <c r="U35" s="643"/>
      <c r="V35" s="643"/>
      <c r="W35" s="643"/>
      <c r="X35" s="643"/>
      <c r="Y35" s="644"/>
      <c r="Z35" s="675">
        <v>1.3</v>
      </c>
      <c r="AA35" s="675"/>
      <c r="AB35" s="675"/>
      <c r="AC35" s="675"/>
      <c r="AD35" s="676" t="s">
        <v>236</v>
      </c>
      <c r="AE35" s="676"/>
      <c r="AF35" s="676"/>
      <c r="AG35" s="676"/>
      <c r="AH35" s="676"/>
      <c r="AI35" s="676"/>
      <c r="AJ35" s="676"/>
      <c r="AK35" s="676"/>
      <c r="AL35" s="645" t="s">
        <v>236</v>
      </c>
      <c r="AM35" s="646"/>
      <c r="AN35" s="646"/>
      <c r="AO35" s="677"/>
      <c r="AP35" s="235"/>
      <c r="AQ35" s="703" t="s">
        <v>322</v>
      </c>
      <c r="AR35" s="704"/>
      <c r="AS35" s="704"/>
      <c r="AT35" s="704"/>
      <c r="AU35" s="704"/>
      <c r="AV35" s="704"/>
      <c r="AW35" s="704"/>
      <c r="AX35" s="704"/>
      <c r="AY35" s="704"/>
      <c r="AZ35" s="704"/>
      <c r="BA35" s="704"/>
      <c r="BB35" s="704"/>
      <c r="BC35" s="704"/>
      <c r="BD35" s="704"/>
      <c r="BE35" s="704"/>
      <c r="BF35" s="705"/>
      <c r="BG35" s="703" t="s">
        <v>323</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9" t="s">
        <v>324</v>
      </c>
      <c r="CE35" s="686"/>
      <c r="CF35" s="686"/>
      <c r="CG35" s="686"/>
      <c r="CH35" s="686"/>
      <c r="CI35" s="686"/>
      <c r="CJ35" s="686"/>
      <c r="CK35" s="686"/>
      <c r="CL35" s="686"/>
      <c r="CM35" s="686"/>
      <c r="CN35" s="686"/>
      <c r="CO35" s="686"/>
      <c r="CP35" s="686"/>
      <c r="CQ35" s="687"/>
      <c r="CR35" s="642">
        <v>425413</v>
      </c>
      <c r="CS35" s="661"/>
      <c r="CT35" s="661"/>
      <c r="CU35" s="661"/>
      <c r="CV35" s="661"/>
      <c r="CW35" s="661"/>
      <c r="CX35" s="661"/>
      <c r="CY35" s="662"/>
      <c r="CZ35" s="645">
        <v>0.4</v>
      </c>
      <c r="DA35" s="663"/>
      <c r="DB35" s="663"/>
      <c r="DC35" s="664"/>
      <c r="DD35" s="648">
        <v>372512</v>
      </c>
      <c r="DE35" s="661"/>
      <c r="DF35" s="661"/>
      <c r="DG35" s="661"/>
      <c r="DH35" s="661"/>
      <c r="DI35" s="661"/>
      <c r="DJ35" s="661"/>
      <c r="DK35" s="662"/>
      <c r="DL35" s="648">
        <v>358057</v>
      </c>
      <c r="DM35" s="661"/>
      <c r="DN35" s="661"/>
      <c r="DO35" s="661"/>
      <c r="DP35" s="661"/>
      <c r="DQ35" s="661"/>
      <c r="DR35" s="661"/>
      <c r="DS35" s="661"/>
      <c r="DT35" s="661"/>
      <c r="DU35" s="661"/>
      <c r="DV35" s="662"/>
      <c r="DW35" s="645">
        <v>0.8</v>
      </c>
      <c r="DX35" s="663"/>
      <c r="DY35" s="663"/>
      <c r="DZ35" s="663"/>
      <c r="EA35" s="663"/>
      <c r="EB35" s="663"/>
      <c r="EC35" s="681"/>
    </row>
    <row r="36" spans="2:133" ht="11.25" customHeight="1" x14ac:dyDescent="0.15">
      <c r="B36" s="639" t="s">
        <v>325</v>
      </c>
      <c r="C36" s="640"/>
      <c r="D36" s="640"/>
      <c r="E36" s="640"/>
      <c r="F36" s="640"/>
      <c r="G36" s="640"/>
      <c r="H36" s="640"/>
      <c r="I36" s="640"/>
      <c r="J36" s="640"/>
      <c r="K36" s="640"/>
      <c r="L36" s="640"/>
      <c r="M36" s="640"/>
      <c r="N36" s="640"/>
      <c r="O36" s="640"/>
      <c r="P36" s="640"/>
      <c r="Q36" s="641"/>
      <c r="R36" s="642">
        <v>1006826</v>
      </c>
      <c r="S36" s="643"/>
      <c r="T36" s="643"/>
      <c r="U36" s="643"/>
      <c r="V36" s="643"/>
      <c r="W36" s="643"/>
      <c r="X36" s="643"/>
      <c r="Y36" s="644"/>
      <c r="Z36" s="675">
        <v>1</v>
      </c>
      <c r="AA36" s="675"/>
      <c r="AB36" s="675"/>
      <c r="AC36" s="675"/>
      <c r="AD36" s="676" t="s">
        <v>236</v>
      </c>
      <c r="AE36" s="676"/>
      <c r="AF36" s="676"/>
      <c r="AG36" s="676"/>
      <c r="AH36" s="676"/>
      <c r="AI36" s="676"/>
      <c r="AJ36" s="676"/>
      <c r="AK36" s="676"/>
      <c r="AL36" s="645" t="s">
        <v>236</v>
      </c>
      <c r="AM36" s="646"/>
      <c r="AN36" s="646"/>
      <c r="AO36" s="677"/>
      <c r="AP36" s="235"/>
      <c r="AQ36" s="694" t="s">
        <v>326</v>
      </c>
      <c r="AR36" s="695"/>
      <c r="AS36" s="695"/>
      <c r="AT36" s="695"/>
      <c r="AU36" s="695"/>
      <c r="AV36" s="695"/>
      <c r="AW36" s="695"/>
      <c r="AX36" s="695"/>
      <c r="AY36" s="696"/>
      <c r="AZ36" s="697">
        <v>10797236</v>
      </c>
      <c r="BA36" s="698"/>
      <c r="BB36" s="698"/>
      <c r="BC36" s="698"/>
      <c r="BD36" s="698"/>
      <c r="BE36" s="698"/>
      <c r="BF36" s="699"/>
      <c r="BG36" s="700" t="s">
        <v>327</v>
      </c>
      <c r="BH36" s="701"/>
      <c r="BI36" s="701"/>
      <c r="BJ36" s="701"/>
      <c r="BK36" s="701"/>
      <c r="BL36" s="701"/>
      <c r="BM36" s="701"/>
      <c r="BN36" s="701"/>
      <c r="BO36" s="701"/>
      <c r="BP36" s="701"/>
      <c r="BQ36" s="701"/>
      <c r="BR36" s="701"/>
      <c r="BS36" s="701"/>
      <c r="BT36" s="701"/>
      <c r="BU36" s="702"/>
      <c r="BV36" s="697">
        <v>586083</v>
      </c>
      <c r="BW36" s="698"/>
      <c r="BX36" s="698"/>
      <c r="BY36" s="698"/>
      <c r="BZ36" s="698"/>
      <c r="CA36" s="698"/>
      <c r="CB36" s="699"/>
      <c r="CD36" s="689" t="s">
        <v>328</v>
      </c>
      <c r="CE36" s="686"/>
      <c r="CF36" s="686"/>
      <c r="CG36" s="686"/>
      <c r="CH36" s="686"/>
      <c r="CI36" s="686"/>
      <c r="CJ36" s="686"/>
      <c r="CK36" s="686"/>
      <c r="CL36" s="686"/>
      <c r="CM36" s="686"/>
      <c r="CN36" s="686"/>
      <c r="CO36" s="686"/>
      <c r="CP36" s="686"/>
      <c r="CQ36" s="687"/>
      <c r="CR36" s="642">
        <v>32248866</v>
      </c>
      <c r="CS36" s="643"/>
      <c r="CT36" s="643"/>
      <c r="CU36" s="643"/>
      <c r="CV36" s="643"/>
      <c r="CW36" s="643"/>
      <c r="CX36" s="643"/>
      <c r="CY36" s="644"/>
      <c r="CZ36" s="645">
        <v>33.5</v>
      </c>
      <c r="DA36" s="663"/>
      <c r="DB36" s="663"/>
      <c r="DC36" s="664"/>
      <c r="DD36" s="648">
        <v>12775312</v>
      </c>
      <c r="DE36" s="643"/>
      <c r="DF36" s="643"/>
      <c r="DG36" s="643"/>
      <c r="DH36" s="643"/>
      <c r="DI36" s="643"/>
      <c r="DJ36" s="643"/>
      <c r="DK36" s="644"/>
      <c r="DL36" s="648">
        <v>9854327</v>
      </c>
      <c r="DM36" s="643"/>
      <c r="DN36" s="643"/>
      <c r="DO36" s="643"/>
      <c r="DP36" s="643"/>
      <c r="DQ36" s="643"/>
      <c r="DR36" s="643"/>
      <c r="DS36" s="643"/>
      <c r="DT36" s="643"/>
      <c r="DU36" s="643"/>
      <c r="DV36" s="644"/>
      <c r="DW36" s="645">
        <v>22.2</v>
      </c>
      <c r="DX36" s="663"/>
      <c r="DY36" s="663"/>
      <c r="DZ36" s="663"/>
      <c r="EA36" s="663"/>
      <c r="EB36" s="663"/>
      <c r="EC36" s="681"/>
    </row>
    <row r="37" spans="2:133" ht="11.25" customHeight="1" x14ac:dyDescent="0.15">
      <c r="B37" s="639" t="s">
        <v>329</v>
      </c>
      <c r="C37" s="640"/>
      <c r="D37" s="640"/>
      <c r="E37" s="640"/>
      <c r="F37" s="640"/>
      <c r="G37" s="640"/>
      <c r="H37" s="640"/>
      <c r="I37" s="640"/>
      <c r="J37" s="640"/>
      <c r="K37" s="640"/>
      <c r="L37" s="640"/>
      <c r="M37" s="640"/>
      <c r="N37" s="640"/>
      <c r="O37" s="640"/>
      <c r="P37" s="640"/>
      <c r="Q37" s="641"/>
      <c r="R37" s="642">
        <v>417056</v>
      </c>
      <c r="S37" s="643"/>
      <c r="T37" s="643"/>
      <c r="U37" s="643"/>
      <c r="V37" s="643"/>
      <c r="W37" s="643"/>
      <c r="X37" s="643"/>
      <c r="Y37" s="644"/>
      <c r="Z37" s="675">
        <v>0.4</v>
      </c>
      <c r="AA37" s="675"/>
      <c r="AB37" s="675"/>
      <c r="AC37" s="675"/>
      <c r="AD37" s="676" t="s">
        <v>236</v>
      </c>
      <c r="AE37" s="676"/>
      <c r="AF37" s="676"/>
      <c r="AG37" s="676"/>
      <c r="AH37" s="676"/>
      <c r="AI37" s="676"/>
      <c r="AJ37" s="676"/>
      <c r="AK37" s="676"/>
      <c r="AL37" s="645" t="s">
        <v>236</v>
      </c>
      <c r="AM37" s="646"/>
      <c r="AN37" s="646"/>
      <c r="AO37" s="677"/>
      <c r="AQ37" s="682" t="s">
        <v>330</v>
      </c>
      <c r="AR37" s="683"/>
      <c r="AS37" s="683"/>
      <c r="AT37" s="683"/>
      <c r="AU37" s="683"/>
      <c r="AV37" s="683"/>
      <c r="AW37" s="683"/>
      <c r="AX37" s="683"/>
      <c r="AY37" s="684"/>
      <c r="AZ37" s="642">
        <v>3196212</v>
      </c>
      <c r="BA37" s="643"/>
      <c r="BB37" s="643"/>
      <c r="BC37" s="643"/>
      <c r="BD37" s="661"/>
      <c r="BE37" s="661"/>
      <c r="BF37" s="685"/>
      <c r="BG37" s="689" t="s">
        <v>331</v>
      </c>
      <c r="BH37" s="686"/>
      <c r="BI37" s="686"/>
      <c r="BJ37" s="686"/>
      <c r="BK37" s="686"/>
      <c r="BL37" s="686"/>
      <c r="BM37" s="686"/>
      <c r="BN37" s="686"/>
      <c r="BO37" s="686"/>
      <c r="BP37" s="686"/>
      <c r="BQ37" s="686"/>
      <c r="BR37" s="686"/>
      <c r="BS37" s="686"/>
      <c r="BT37" s="686"/>
      <c r="BU37" s="687"/>
      <c r="BV37" s="642">
        <v>370674</v>
      </c>
      <c r="BW37" s="643"/>
      <c r="BX37" s="643"/>
      <c r="BY37" s="643"/>
      <c r="BZ37" s="643"/>
      <c r="CA37" s="643"/>
      <c r="CB37" s="688"/>
      <c r="CD37" s="689" t="s">
        <v>332</v>
      </c>
      <c r="CE37" s="686"/>
      <c r="CF37" s="686"/>
      <c r="CG37" s="686"/>
      <c r="CH37" s="686"/>
      <c r="CI37" s="686"/>
      <c r="CJ37" s="686"/>
      <c r="CK37" s="686"/>
      <c r="CL37" s="686"/>
      <c r="CM37" s="686"/>
      <c r="CN37" s="686"/>
      <c r="CO37" s="686"/>
      <c r="CP37" s="686"/>
      <c r="CQ37" s="687"/>
      <c r="CR37" s="642">
        <v>4756276</v>
      </c>
      <c r="CS37" s="661"/>
      <c r="CT37" s="661"/>
      <c r="CU37" s="661"/>
      <c r="CV37" s="661"/>
      <c r="CW37" s="661"/>
      <c r="CX37" s="661"/>
      <c r="CY37" s="662"/>
      <c r="CZ37" s="645">
        <v>4.9000000000000004</v>
      </c>
      <c r="DA37" s="663"/>
      <c r="DB37" s="663"/>
      <c r="DC37" s="664"/>
      <c r="DD37" s="648">
        <v>4755783</v>
      </c>
      <c r="DE37" s="661"/>
      <c r="DF37" s="661"/>
      <c r="DG37" s="661"/>
      <c r="DH37" s="661"/>
      <c r="DI37" s="661"/>
      <c r="DJ37" s="661"/>
      <c r="DK37" s="662"/>
      <c r="DL37" s="648">
        <v>4626976</v>
      </c>
      <c r="DM37" s="661"/>
      <c r="DN37" s="661"/>
      <c r="DO37" s="661"/>
      <c r="DP37" s="661"/>
      <c r="DQ37" s="661"/>
      <c r="DR37" s="661"/>
      <c r="DS37" s="661"/>
      <c r="DT37" s="661"/>
      <c r="DU37" s="661"/>
      <c r="DV37" s="662"/>
      <c r="DW37" s="645">
        <v>10.4</v>
      </c>
      <c r="DX37" s="663"/>
      <c r="DY37" s="663"/>
      <c r="DZ37" s="663"/>
      <c r="EA37" s="663"/>
      <c r="EB37" s="663"/>
      <c r="EC37" s="681"/>
    </row>
    <row r="38" spans="2:133" ht="11.25" customHeight="1" x14ac:dyDescent="0.15">
      <c r="B38" s="639" t="s">
        <v>333</v>
      </c>
      <c r="C38" s="640"/>
      <c r="D38" s="640"/>
      <c r="E38" s="640"/>
      <c r="F38" s="640"/>
      <c r="G38" s="640"/>
      <c r="H38" s="640"/>
      <c r="I38" s="640"/>
      <c r="J38" s="640"/>
      <c r="K38" s="640"/>
      <c r="L38" s="640"/>
      <c r="M38" s="640"/>
      <c r="N38" s="640"/>
      <c r="O38" s="640"/>
      <c r="P38" s="640"/>
      <c r="Q38" s="641"/>
      <c r="R38" s="642">
        <v>1875326</v>
      </c>
      <c r="S38" s="643"/>
      <c r="T38" s="643"/>
      <c r="U38" s="643"/>
      <c r="V38" s="643"/>
      <c r="W38" s="643"/>
      <c r="X38" s="643"/>
      <c r="Y38" s="644"/>
      <c r="Z38" s="675">
        <v>1.9</v>
      </c>
      <c r="AA38" s="675"/>
      <c r="AB38" s="675"/>
      <c r="AC38" s="675"/>
      <c r="AD38" s="676">
        <v>1209</v>
      </c>
      <c r="AE38" s="676"/>
      <c r="AF38" s="676"/>
      <c r="AG38" s="676"/>
      <c r="AH38" s="676"/>
      <c r="AI38" s="676"/>
      <c r="AJ38" s="676"/>
      <c r="AK38" s="676"/>
      <c r="AL38" s="645">
        <v>0</v>
      </c>
      <c r="AM38" s="646"/>
      <c r="AN38" s="646"/>
      <c r="AO38" s="677"/>
      <c r="AQ38" s="682" t="s">
        <v>334</v>
      </c>
      <c r="AR38" s="683"/>
      <c r="AS38" s="683"/>
      <c r="AT38" s="683"/>
      <c r="AU38" s="683"/>
      <c r="AV38" s="683"/>
      <c r="AW38" s="683"/>
      <c r="AX38" s="683"/>
      <c r="AY38" s="684"/>
      <c r="AZ38" s="642">
        <v>1572833</v>
      </c>
      <c r="BA38" s="643"/>
      <c r="BB38" s="643"/>
      <c r="BC38" s="643"/>
      <c r="BD38" s="661"/>
      <c r="BE38" s="661"/>
      <c r="BF38" s="685"/>
      <c r="BG38" s="689" t="s">
        <v>335</v>
      </c>
      <c r="BH38" s="686"/>
      <c r="BI38" s="686"/>
      <c r="BJ38" s="686"/>
      <c r="BK38" s="686"/>
      <c r="BL38" s="686"/>
      <c r="BM38" s="686"/>
      <c r="BN38" s="686"/>
      <c r="BO38" s="686"/>
      <c r="BP38" s="686"/>
      <c r="BQ38" s="686"/>
      <c r="BR38" s="686"/>
      <c r="BS38" s="686"/>
      <c r="BT38" s="686"/>
      <c r="BU38" s="687"/>
      <c r="BV38" s="642">
        <v>26772</v>
      </c>
      <c r="BW38" s="643"/>
      <c r="BX38" s="643"/>
      <c r="BY38" s="643"/>
      <c r="BZ38" s="643"/>
      <c r="CA38" s="643"/>
      <c r="CB38" s="688"/>
      <c r="CD38" s="689" t="s">
        <v>336</v>
      </c>
      <c r="CE38" s="686"/>
      <c r="CF38" s="686"/>
      <c r="CG38" s="686"/>
      <c r="CH38" s="686"/>
      <c r="CI38" s="686"/>
      <c r="CJ38" s="686"/>
      <c r="CK38" s="686"/>
      <c r="CL38" s="686"/>
      <c r="CM38" s="686"/>
      <c r="CN38" s="686"/>
      <c r="CO38" s="686"/>
      <c r="CP38" s="686"/>
      <c r="CQ38" s="687"/>
      <c r="CR38" s="642">
        <v>5884918</v>
      </c>
      <c r="CS38" s="643"/>
      <c r="CT38" s="643"/>
      <c r="CU38" s="643"/>
      <c r="CV38" s="643"/>
      <c r="CW38" s="643"/>
      <c r="CX38" s="643"/>
      <c r="CY38" s="644"/>
      <c r="CZ38" s="645">
        <v>6.1</v>
      </c>
      <c r="DA38" s="663"/>
      <c r="DB38" s="663"/>
      <c r="DC38" s="664"/>
      <c r="DD38" s="648">
        <v>4381895</v>
      </c>
      <c r="DE38" s="643"/>
      <c r="DF38" s="643"/>
      <c r="DG38" s="643"/>
      <c r="DH38" s="643"/>
      <c r="DI38" s="643"/>
      <c r="DJ38" s="643"/>
      <c r="DK38" s="644"/>
      <c r="DL38" s="648">
        <v>4202705</v>
      </c>
      <c r="DM38" s="643"/>
      <c r="DN38" s="643"/>
      <c r="DO38" s="643"/>
      <c r="DP38" s="643"/>
      <c r="DQ38" s="643"/>
      <c r="DR38" s="643"/>
      <c r="DS38" s="643"/>
      <c r="DT38" s="643"/>
      <c r="DU38" s="643"/>
      <c r="DV38" s="644"/>
      <c r="DW38" s="645">
        <v>9.5</v>
      </c>
      <c r="DX38" s="663"/>
      <c r="DY38" s="663"/>
      <c r="DZ38" s="663"/>
      <c r="EA38" s="663"/>
      <c r="EB38" s="663"/>
      <c r="EC38" s="681"/>
    </row>
    <row r="39" spans="2:133" ht="11.25" customHeight="1" x14ac:dyDescent="0.15">
      <c r="B39" s="639" t="s">
        <v>337</v>
      </c>
      <c r="C39" s="640"/>
      <c r="D39" s="640"/>
      <c r="E39" s="640"/>
      <c r="F39" s="640"/>
      <c r="G39" s="640"/>
      <c r="H39" s="640"/>
      <c r="I39" s="640"/>
      <c r="J39" s="640"/>
      <c r="K39" s="640"/>
      <c r="L39" s="640"/>
      <c r="M39" s="640"/>
      <c r="N39" s="640"/>
      <c r="O39" s="640"/>
      <c r="P39" s="640"/>
      <c r="Q39" s="641"/>
      <c r="R39" s="642">
        <v>6117300</v>
      </c>
      <c r="S39" s="643"/>
      <c r="T39" s="643"/>
      <c r="U39" s="643"/>
      <c r="V39" s="643"/>
      <c r="W39" s="643"/>
      <c r="X39" s="643"/>
      <c r="Y39" s="644"/>
      <c r="Z39" s="675">
        <v>6.3</v>
      </c>
      <c r="AA39" s="675"/>
      <c r="AB39" s="675"/>
      <c r="AC39" s="675"/>
      <c r="AD39" s="676" t="s">
        <v>128</v>
      </c>
      <c r="AE39" s="676"/>
      <c r="AF39" s="676"/>
      <c r="AG39" s="676"/>
      <c r="AH39" s="676"/>
      <c r="AI39" s="676"/>
      <c r="AJ39" s="676"/>
      <c r="AK39" s="676"/>
      <c r="AL39" s="645" t="s">
        <v>128</v>
      </c>
      <c r="AM39" s="646"/>
      <c r="AN39" s="646"/>
      <c r="AO39" s="677"/>
      <c r="AQ39" s="682" t="s">
        <v>338</v>
      </c>
      <c r="AR39" s="683"/>
      <c r="AS39" s="683"/>
      <c r="AT39" s="683"/>
      <c r="AU39" s="683"/>
      <c r="AV39" s="683"/>
      <c r="AW39" s="683"/>
      <c r="AX39" s="683"/>
      <c r="AY39" s="684"/>
      <c r="AZ39" s="642">
        <v>84676</v>
      </c>
      <c r="BA39" s="643"/>
      <c r="BB39" s="643"/>
      <c r="BC39" s="643"/>
      <c r="BD39" s="661"/>
      <c r="BE39" s="661"/>
      <c r="BF39" s="685"/>
      <c r="BG39" s="689" t="s">
        <v>339</v>
      </c>
      <c r="BH39" s="686"/>
      <c r="BI39" s="686"/>
      <c r="BJ39" s="686"/>
      <c r="BK39" s="686"/>
      <c r="BL39" s="686"/>
      <c r="BM39" s="686"/>
      <c r="BN39" s="686"/>
      <c r="BO39" s="686"/>
      <c r="BP39" s="686"/>
      <c r="BQ39" s="686"/>
      <c r="BR39" s="686"/>
      <c r="BS39" s="686"/>
      <c r="BT39" s="686"/>
      <c r="BU39" s="687"/>
      <c r="BV39" s="642">
        <v>40464</v>
      </c>
      <c r="BW39" s="643"/>
      <c r="BX39" s="643"/>
      <c r="BY39" s="643"/>
      <c r="BZ39" s="643"/>
      <c r="CA39" s="643"/>
      <c r="CB39" s="688"/>
      <c r="CD39" s="689" t="s">
        <v>340</v>
      </c>
      <c r="CE39" s="686"/>
      <c r="CF39" s="686"/>
      <c r="CG39" s="686"/>
      <c r="CH39" s="686"/>
      <c r="CI39" s="686"/>
      <c r="CJ39" s="686"/>
      <c r="CK39" s="686"/>
      <c r="CL39" s="686"/>
      <c r="CM39" s="686"/>
      <c r="CN39" s="686"/>
      <c r="CO39" s="686"/>
      <c r="CP39" s="686"/>
      <c r="CQ39" s="687"/>
      <c r="CR39" s="642">
        <v>1321410</v>
      </c>
      <c r="CS39" s="661"/>
      <c r="CT39" s="661"/>
      <c r="CU39" s="661"/>
      <c r="CV39" s="661"/>
      <c r="CW39" s="661"/>
      <c r="CX39" s="661"/>
      <c r="CY39" s="662"/>
      <c r="CZ39" s="645">
        <v>1.4</v>
      </c>
      <c r="DA39" s="663"/>
      <c r="DB39" s="663"/>
      <c r="DC39" s="664"/>
      <c r="DD39" s="648">
        <v>75977</v>
      </c>
      <c r="DE39" s="661"/>
      <c r="DF39" s="661"/>
      <c r="DG39" s="661"/>
      <c r="DH39" s="661"/>
      <c r="DI39" s="661"/>
      <c r="DJ39" s="661"/>
      <c r="DK39" s="662"/>
      <c r="DL39" s="648" t="s">
        <v>128</v>
      </c>
      <c r="DM39" s="661"/>
      <c r="DN39" s="661"/>
      <c r="DO39" s="661"/>
      <c r="DP39" s="661"/>
      <c r="DQ39" s="661"/>
      <c r="DR39" s="661"/>
      <c r="DS39" s="661"/>
      <c r="DT39" s="661"/>
      <c r="DU39" s="661"/>
      <c r="DV39" s="662"/>
      <c r="DW39" s="645" t="s">
        <v>236</v>
      </c>
      <c r="DX39" s="663"/>
      <c r="DY39" s="663"/>
      <c r="DZ39" s="663"/>
      <c r="EA39" s="663"/>
      <c r="EB39" s="663"/>
      <c r="EC39" s="681"/>
    </row>
    <row r="40" spans="2:133" ht="11.25" customHeight="1" x14ac:dyDescent="0.15">
      <c r="B40" s="639" t="s">
        <v>341</v>
      </c>
      <c r="C40" s="640"/>
      <c r="D40" s="640"/>
      <c r="E40" s="640"/>
      <c r="F40" s="640"/>
      <c r="G40" s="640"/>
      <c r="H40" s="640"/>
      <c r="I40" s="640"/>
      <c r="J40" s="640"/>
      <c r="K40" s="640"/>
      <c r="L40" s="640"/>
      <c r="M40" s="640"/>
      <c r="N40" s="640"/>
      <c r="O40" s="640"/>
      <c r="P40" s="640"/>
      <c r="Q40" s="641"/>
      <c r="R40" s="642">
        <v>90500</v>
      </c>
      <c r="S40" s="643"/>
      <c r="T40" s="643"/>
      <c r="U40" s="643"/>
      <c r="V40" s="643"/>
      <c r="W40" s="643"/>
      <c r="X40" s="643"/>
      <c r="Y40" s="644"/>
      <c r="Z40" s="675">
        <v>0.1</v>
      </c>
      <c r="AA40" s="675"/>
      <c r="AB40" s="675"/>
      <c r="AC40" s="675"/>
      <c r="AD40" s="676" t="s">
        <v>236</v>
      </c>
      <c r="AE40" s="676"/>
      <c r="AF40" s="676"/>
      <c r="AG40" s="676"/>
      <c r="AH40" s="676"/>
      <c r="AI40" s="676"/>
      <c r="AJ40" s="676"/>
      <c r="AK40" s="676"/>
      <c r="AL40" s="645" t="s">
        <v>236</v>
      </c>
      <c r="AM40" s="646"/>
      <c r="AN40" s="646"/>
      <c r="AO40" s="677"/>
      <c r="AQ40" s="682" t="s">
        <v>342</v>
      </c>
      <c r="AR40" s="683"/>
      <c r="AS40" s="683"/>
      <c r="AT40" s="683"/>
      <c r="AU40" s="683"/>
      <c r="AV40" s="683"/>
      <c r="AW40" s="683"/>
      <c r="AX40" s="683"/>
      <c r="AY40" s="684"/>
      <c r="AZ40" s="642">
        <v>68139</v>
      </c>
      <c r="BA40" s="643"/>
      <c r="BB40" s="643"/>
      <c r="BC40" s="643"/>
      <c r="BD40" s="661"/>
      <c r="BE40" s="661"/>
      <c r="BF40" s="685"/>
      <c r="BG40" s="690" t="s">
        <v>343</v>
      </c>
      <c r="BH40" s="691"/>
      <c r="BI40" s="691"/>
      <c r="BJ40" s="691"/>
      <c r="BK40" s="691"/>
      <c r="BL40" s="236"/>
      <c r="BM40" s="686" t="s">
        <v>344</v>
      </c>
      <c r="BN40" s="686"/>
      <c r="BO40" s="686"/>
      <c r="BP40" s="686"/>
      <c r="BQ40" s="686"/>
      <c r="BR40" s="686"/>
      <c r="BS40" s="686"/>
      <c r="BT40" s="686"/>
      <c r="BU40" s="687"/>
      <c r="BV40" s="642">
        <v>107</v>
      </c>
      <c r="BW40" s="643"/>
      <c r="BX40" s="643"/>
      <c r="BY40" s="643"/>
      <c r="BZ40" s="643"/>
      <c r="CA40" s="643"/>
      <c r="CB40" s="688"/>
      <c r="CD40" s="689" t="s">
        <v>345</v>
      </c>
      <c r="CE40" s="686"/>
      <c r="CF40" s="686"/>
      <c r="CG40" s="686"/>
      <c r="CH40" s="686"/>
      <c r="CI40" s="686"/>
      <c r="CJ40" s="686"/>
      <c r="CK40" s="686"/>
      <c r="CL40" s="686"/>
      <c r="CM40" s="686"/>
      <c r="CN40" s="686"/>
      <c r="CO40" s="686"/>
      <c r="CP40" s="686"/>
      <c r="CQ40" s="687"/>
      <c r="CR40" s="642">
        <v>364591</v>
      </c>
      <c r="CS40" s="643"/>
      <c r="CT40" s="643"/>
      <c r="CU40" s="643"/>
      <c r="CV40" s="643"/>
      <c r="CW40" s="643"/>
      <c r="CX40" s="643"/>
      <c r="CY40" s="644"/>
      <c r="CZ40" s="645">
        <v>0.4</v>
      </c>
      <c r="DA40" s="663"/>
      <c r="DB40" s="663"/>
      <c r="DC40" s="664"/>
      <c r="DD40" s="648">
        <v>14779</v>
      </c>
      <c r="DE40" s="643"/>
      <c r="DF40" s="643"/>
      <c r="DG40" s="643"/>
      <c r="DH40" s="643"/>
      <c r="DI40" s="643"/>
      <c r="DJ40" s="643"/>
      <c r="DK40" s="644"/>
      <c r="DL40" s="648" t="s">
        <v>128</v>
      </c>
      <c r="DM40" s="643"/>
      <c r="DN40" s="643"/>
      <c r="DO40" s="643"/>
      <c r="DP40" s="643"/>
      <c r="DQ40" s="643"/>
      <c r="DR40" s="643"/>
      <c r="DS40" s="643"/>
      <c r="DT40" s="643"/>
      <c r="DU40" s="643"/>
      <c r="DV40" s="644"/>
      <c r="DW40" s="645" t="s">
        <v>236</v>
      </c>
      <c r="DX40" s="663"/>
      <c r="DY40" s="663"/>
      <c r="DZ40" s="663"/>
      <c r="EA40" s="663"/>
      <c r="EB40" s="663"/>
      <c r="EC40" s="681"/>
    </row>
    <row r="41" spans="2:133" ht="11.25" customHeight="1" x14ac:dyDescent="0.15">
      <c r="B41" s="639" t="s">
        <v>346</v>
      </c>
      <c r="C41" s="640"/>
      <c r="D41" s="640"/>
      <c r="E41" s="640"/>
      <c r="F41" s="640"/>
      <c r="G41" s="640"/>
      <c r="H41" s="640"/>
      <c r="I41" s="640"/>
      <c r="J41" s="640"/>
      <c r="K41" s="640"/>
      <c r="L41" s="640"/>
      <c r="M41" s="640"/>
      <c r="N41" s="640"/>
      <c r="O41" s="640"/>
      <c r="P41" s="640"/>
      <c r="Q41" s="641"/>
      <c r="R41" s="642" t="s">
        <v>236</v>
      </c>
      <c r="S41" s="643"/>
      <c r="T41" s="643"/>
      <c r="U41" s="643"/>
      <c r="V41" s="643"/>
      <c r="W41" s="643"/>
      <c r="X41" s="643"/>
      <c r="Y41" s="644"/>
      <c r="Z41" s="675" t="s">
        <v>236</v>
      </c>
      <c r="AA41" s="675"/>
      <c r="AB41" s="675"/>
      <c r="AC41" s="675"/>
      <c r="AD41" s="676" t="s">
        <v>128</v>
      </c>
      <c r="AE41" s="676"/>
      <c r="AF41" s="676"/>
      <c r="AG41" s="676"/>
      <c r="AH41" s="676"/>
      <c r="AI41" s="676"/>
      <c r="AJ41" s="676"/>
      <c r="AK41" s="676"/>
      <c r="AL41" s="645" t="s">
        <v>128</v>
      </c>
      <c r="AM41" s="646"/>
      <c r="AN41" s="646"/>
      <c r="AO41" s="677"/>
      <c r="AQ41" s="682" t="s">
        <v>347</v>
      </c>
      <c r="AR41" s="683"/>
      <c r="AS41" s="683"/>
      <c r="AT41" s="683"/>
      <c r="AU41" s="683"/>
      <c r="AV41" s="683"/>
      <c r="AW41" s="683"/>
      <c r="AX41" s="683"/>
      <c r="AY41" s="684"/>
      <c r="AZ41" s="642">
        <v>1842407</v>
      </c>
      <c r="BA41" s="643"/>
      <c r="BB41" s="643"/>
      <c r="BC41" s="643"/>
      <c r="BD41" s="661"/>
      <c r="BE41" s="661"/>
      <c r="BF41" s="685"/>
      <c r="BG41" s="690"/>
      <c r="BH41" s="691"/>
      <c r="BI41" s="691"/>
      <c r="BJ41" s="691"/>
      <c r="BK41" s="691"/>
      <c r="BL41" s="236"/>
      <c r="BM41" s="686" t="s">
        <v>348</v>
      </c>
      <c r="BN41" s="686"/>
      <c r="BO41" s="686"/>
      <c r="BP41" s="686"/>
      <c r="BQ41" s="686"/>
      <c r="BR41" s="686"/>
      <c r="BS41" s="686"/>
      <c r="BT41" s="686"/>
      <c r="BU41" s="687"/>
      <c r="BV41" s="642">
        <v>1</v>
      </c>
      <c r="BW41" s="643"/>
      <c r="BX41" s="643"/>
      <c r="BY41" s="643"/>
      <c r="BZ41" s="643"/>
      <c r="CA41" s="643"/>
      <c r="CB41" s="688"/>
      <c r="CD41" s="689" t="s">
        <v>349</v>
      </c>
      <c r="CE41" s="686"/>
      <c r="CF41" s="686"/>
      <c r="CG41" s="686"/>
      <c r="CH41" s="686"/>
      <c r="CI41" s="686"/>
      <c r="CJ41" s="686"/>
      <c r="CK41" s="686"/>
      <c r="CL41" s="686"/>
      <c r="CM41" s="686"/>
      <c r="CN41" s="686"/>
      <c r="CO41" s="686"/>
      <c r="CP41" s="686"/>
      <c r="CQ41" s="687"/>
      <c r="CR41" s="642" t="s">
        <v>128</v>
      </c>
      <c r="CS41" s="661"/>
      <c r="CT41" s="661"/>
      <c r="CU41" s="661"/>
      <c r="CV41" s="661"/>
      <c r="CW41" s="661"/>
      <c r="CX41" s="661"/>
      <c r="CY41" s="662"/>
      <c r="CZ41" s="645" t="s">
        <v>128</v>
      </c>
      <c r="DA41" s="663"/>
      <c r="DB41" s="663"/>
      <c r="DC41" s="664"/>
      <c r="DD41" s="648" t="s">
        <v>128</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15">
      <c r="B42" s="639" t="s">
        <v>350</v>
      </c>
      <c r="C42" s="640"/>
      <c r="D42" s="640"/>
      <c r="E42" s="640"/>
      <c r="F42" s="640"/>
      <c r="G42" s="640"/>
      <c r="H42" s="640"/>
      <c r="I42" s="640"/>
      <c r="J42" s="640"/>
      <c r="K42" s="640"/>
      <c r="L42" s="640"/>
      <c r="M42" s="640"/>
      <c r="N42" s="640"/>
      <c r="O42" s="640"/>
      <c r="P42" s="640"/>
      <c r="Q42" s="641"/>
      <c r="R42" s="642">
        <v>3198400</v>
      </c>
      <c r="S42" s="643"/>
      <c r="T42" s="643"/>
      <c r="U42" s="643"/>
      <c r="V42" s="643"/>
      <c r="W42" s="643"/>
      <c r="X42" s="643"/>
      <c r="Y42" s="644"/>
      <c r="Z42" s="675">
        <v>3.3</v>
      </c>
      <c r="AA42" s="675"/>
      <c r="AB42" s="675"/>
      <c r="AC42" s="675"/>
      <c r="AD42" s="676" t="s">
        <v>128</v>
      </c>
      <c r="AE42" s="676"/>
      <c r="AF42" s="676"/>
      <c r="AG42" s="676"/>
      <c r="AH42" s="676"/>
      <c r="AI42" s="676"/>
      <c r="AJ42" s="676"/>
      <c r="AK42" s="676"/>
      <c r="AL42" s="645" t="s">
        <v>236</v>
      </c>
      <c r="AM42" s="646"/>
      <c r="AN42" s="646"/>
      <c r="AO42" s="677"/>
      <c r="AQ42" s="678" t="s">
        <v>351</v>
      </c>
      <c r="AR42" s="679"/>
      <c r="AS42" s="679"/>
      <c r="AT42" s="679"/>
      <c r="AU42" s="679"/>
      <c r="AV42" s="679"/>
      <c r="AW42" s="679"/>
      <c r="AX42" s="679"/>
      <c r="AY42" s="680"/>
      <c r="AZ42" s="626">
        <v>4032969</v>
      </c>
      <c r="BA42" s="665"/>
      <c r="BB42" s="665"/>
      <c r="BC42" s="665"/>
      <c r="BD42" s="627"/>
      <c r="BE42" s="627"/>
      <c r="BF42" s="671"/>
      <c r="BG42" s="692"/>
      <c r="BH42" s="693"/>
      <c r="BI42" s="693"/>
      <c r="BJ42" s="693"/>
      <c r="BK42" s="693"/>
      <c r="BL42" s="237"/>
      <c r="BM42" s="672" t="s">
        <v>352</v>
      </c>
      <c r="BN42" s="672"/>
      <c r="BO42" s="672"/>
      <c r="BP42" s="672"/>
      <c r="BQ42" s="672"/>
      <c r="BR42" s="672"/>
      <c r="BS42" s="672"/>
      <c r="BT42" s="672"/>
      <c r="BU42" s="673"/>
      <c r="BV42" s="626">
        <v>306</v>
      </c>
      <c r="BW42" s="665"/>
      <c r="BX42" s="665"/>
      <c r="BY42" s="665"/>
      <c r="BZ42" s="665"/>
      <c r="CA42" s="665"/>
      <c r="CB42" s="674"/>
      <c r="CD42" s="639" t="s">
        <v>353</v>
      </c>
      <c r="CE42" s="640"/>
      <c r="CF42" s="640"/>
      <c r="CG42" s="640"/>
      <c r="CH42" s="640"/>
      <c r="CI42" s="640"/>
      <c r="CJ42" s="640"/>
      <c r="CK42" s="640"/>
      <c r="CL42" s="640"/>
      <c r="CM42" s="640"/>
      <c r="CN42" s="640"/>
      <c r="CO42" s="640"/>
      <c r="CP42" s="640"/>
      <c r="CQ42" s="641"/>
      <c r="CR42" s="642">
        <v>7763311</v>
      </c>
      <c r="CS42" s="643"/>
      <c r="CT42" s="643"/>
      <c r="CU42" s="643"/>
      <c r="CV42" s="643"/>
      <c r="CW42" s="643"/>
      <c r="CX42" s="643"/>
      <c r="CY42" s="644"/>
      <c r="CZ42" s="645">
        <v>8.1</v>
      </c>
      <c r="DA42" s="646"/>
      <c r="DB42" s="646"/>
      <c r="DC42" s="647"/>
      <c r="DD42" s="648">
        <v>977409</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15">
      <c r="B43" s="623" t="s">
        <v>354</v>
      </c>
      <c r="C43" s="624"/>
      <c r="D43" s="624"/>
      <c r="E43" s="624"/>
      <c r="F43" s="624"/>
      <c r="G43" s="624"/>
      <c r="H43" s="624"/>
      <c r="I43" s="624"/>
      <c r="J43" s="624"/>
      <c r="K43" s="624"/>
      <c r="L43" s="624"/>
      <c r="M43" s="624"/>
      <c r="N43" s="624"/>
      <c r="O43" s="624"/>
      <c r="P43" s="624"/>
      <c r="Q43" s="625"/>
      <c r="R43" s="626">
        <v>97766417</v>
      </c>
      <c r="S43" s="665"/>
      <c r="T43" s="665"/>
      <c r="U43" s="665"/>
      <c r="V43" s="665"/>
      <c r="W43" s="665"/>
      <c r="X43" s="665"/>
      <c r="Y43" s="666"/>
      <c r="Z43" s="667">
        <v>100</v>
      </c>
      <c r="AA43" s="667"/>
      <c r="AB43" s="667"/>
      <c r="AC43" s="667"/>
      <c r="AD43" s="668">
        <v>41135346</v>
      </c>
      <c r="AE43" s="668"/>
      <c r="AF43" s="668"/>
      <c r="AG43" s="668"/>
      <c r="AH43" s="668"/>
      <c r="AI43" s="668"/>
      <c r="AJ43" s="668"/>
      <c r="AK43" s="668"/>
      <c r="AL43" s="629">
        <v>100</v>
      </c>
      <c r="AM43" s="669"/>
      <c r="AN43" s="669"/>
      <c r="AO43" s="670"/>
      <c r="BV43" s="238"/>
      <c r="BW43" s="238"/>
      <c r="BX43" s="238"/>
      <c r="BY43" s="238"/>
      <c r="BZ43" s="238"/>
      <c r="CA43" s="238"/>
      <c r="CB43" s="238"/>
      <c r="CD43" s="639" t="s">
        <v>355</v>
      </c>
      <c r="CE43" s="640"/>
      <c r="CF43" s="640"/>
      <c r="CG43" s="640"/>
      <c r="CH43" s="640"/>
      <c r="CI43" s="640"/>
      <c r="CJ43" s="640"/>
      <c r="CK43" s="640"/>
      <c r="CL43" s="640"/>
      <c r="CM43" s="640"/>
      <c r="CN43" s="640"/>
      <c r="CO43" s="640"/>
      <c r="CP43" s="640"/>
      <c r="CQ43" s="641"/>
      <c r="CR43" s="642">
        <v>103538</v>
      </c>
      <c r="CS43" s="661"/>
      <c r="CT43" s="661"/>
      <c r="CU43" s="661"/>
      <c r="CV43" s="661"/>
      <c r="CW43" s="661"/>
      <c r="CX43" s="661"/>
      <c r="CY43" s="662"/>
      <c r="CZ43" s="645">
        <v>0.1</v>
      </c>
      <c r="DA43" s="663"/>
      <c r="DB43" s="663"/>
      <c r="DC43" s="664"/>
      <c r="DD43" s="648">
        <v>93624</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302</v>
      </c>
      <c r="CE44" s="656"/>
      <c r="CF44" s="639" t="s">
        <v>356</v>
      </c>
      <c r="CG44" s="640"/>
      <c r="CH44" s="640"/>
      <c r="CI44" s="640"/>
      <c r="CJ44" s="640"/>
      <c r="CK44" s="640"/>
      <c r="CL44" s="640"/>
      <c r="CM44" s="640"/>
      <c r="CN44" s="640"/>
      <c r="CO44" s="640"/>
      <c r="CP44" s="640"/>
      <c r="CQ44" s="641"/>
      <c r="CR44" s="642">
        <v>7749099</v>
      </c>
      <c r="CS44" s="643"/>
      <c r="CT44" s="643"/>
      <c r="CU44" s="643"/>
      <c r="CV44" s="643"/>
      <c r="CW44" s="643"/>
      <c r="CX44" s="643"/>
      <c r="CY44" s="644"/>
      <c r="CZ44" s="645">
        <v>8.1</v>
      </c>
      <c r="DA44" s="646"/>
      <c r="DB44" s="646"/>
      <c r="DC44" s="647"/>
      <c r="DD44" s="648">
        <v>977409</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15">
      <c r="B45" s="240" t="s">
        <v>357</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358</v>
      </c>
      <c r="CG45" s="640"/>
      <c r="CH45" s="640"/>
      <c r="CI45" s="640"/>
      <c r="CJ45" s="640"/>
      <c r="CK45" s="640"/>
      <c r="CL45" s="640"/>
      <c r="CM45" s="640"/>
      <c r="CN45" s="640"/>
      <c r="CO45" s="640"/>
      <c r="CP45" s="640"/>
      <c r="CQ45" s="641"/>
      <c r="CR45" s="642">
        <v>3258685</v>
      </c>
      <c r="CS45" s="661"/>
      <c r="CT45" s="661"/>
      <c r="CU45" s="661"/>
      <c r="CV45" s="661"/>
      <c r="CW45" s="661"/>
      <c r="CX45" s="661"/>
      <c r="CY45" s="662"/>
      <c r="CZ45" s="645">
        <v>3.4</v>
      </c>
      <c r="DA45" s="663"/>
      <c r="DB45" s="663"/>
      <c r="DC45" s="664"/>
      <c r="DD45" s="648">
        <v>205279</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15">
      <c r="B46" s="241" t="s">
        <v>359</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360</v>
      </c>
      <c r="CG46" s="640"/>
      <c r="CH46" s="640"/>
      <c r="CI46" s="640"/>
      <c r="CJ46" s="640"/>
      <c r="CK46" s="640"/>
      <c r="CL46" s="640"/>
      <c r="CM46" s="640"/>
      <c r="CN46" s="640"/>
      <c r="CO46" s="640"/>
      <c r="CP46" s="640"/>
      <c r="CQ46" s="641"/>
      <c r="CR46" s="642">
        <v>4179416</v>
      </c>
      <c r="CS46" s="643"/>
      <c r="CT46" s="643"/>
      <c r="CU46" s="643"/>
      <c r="CV46" s="643"/>
      <c r="CW46" s="643"/>
      <c r="CX46" s="643"/>
      <c r="CY46" s="644"/>
      <c r="CZ46" s="645">
        <v>4.3</v>
      </c>
      <c r="DA46" s="646"/>
      <c r="DB46" s="646"/>
      <c r="DC46" s="647"/>
      <c r="DD46" s="648">
        <v>768120</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15">
      <c r="B47" s="242" t="s">
        <v>361</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362</v>
      </c>
      <c r="CG47" s="640"/>
      <c r="CH47" s="640"/>
      <c r="CI47" s="640"/>
      <c r="CJ47" s="640"/>
      <c r="CK47" s="640"/>
      <c r="CL47" s="640"/>
      <c r="CM47" s="640"/>
      <c r="CN47" s="640"/>
      <c r="CO47" s="640"/>
      <c r="CP47" s="640"/>
      <c r="CQ47" s="641"/>
      <c r="CR47" s="642">
        <v>14212</v>
      </c>
      <c r="CS47" s="661"/>
      <c r="CT47" s="661"/>
      <c r="CU47" s="661"/>
      <c r="CV47" s="661"/>
      <c r="CW47" s="661"/>
      <c r="CX47" s="661"/>
      <c r="CY47" s="662"/>
      <c r="CZ47" s="645">
        <v>0</v>
      </c>
      <c r="DA47" s="663"/>
      <c r="DB47" s="663"/>
      <c r="DC47" s="664"/>
      <c r="DD47" s="648" t="s">
        <v>128</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363</v>
      </c>
      <c r="CG48" s="640"/>
      <c r="CH48" s="640"/>
      <c r="CI48" s="640"/>
      <c r="CJ48" s="640"/>
      <c r="CK48" s="640"/>
      <c r="CL48" s="640"/>
      <c r="CM48" s="640"/>
      <c r="CN48" s="640"/>
      <c r="CO48" s="640"/>
      <c r="CP48" s="640"/>
      <c r="CQ48" s="641"/>
      <c r="CR48" s="642" t="s">
        <v>236</v>
      </c>
      <c r="CS48" s="643"/>
      <c r="CT48" s="643"/>
      <c r="CU48" s="643"/>
      <c r="CV48" s="643"/>
      <c r="CW48" s="643"/>
      <c r="CX48" s="643"/>
      <c r="CY48" s="644"/>
      <c r="CZ48" s="645" t="s">
        <v>128</v>
      </c>
      <c r="DA48" s="646"/>
      <c r="DB48" s="646"/>
      <c r="DC48" s="647"/>
      <c r="DD48" s="648" t="s">
        <v>236</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364</v>
      </c>
      <c r="CE49" s="624"/>
      <c r="CF49" s="624"/>
      <c r="CG49" s="624"/>
      <c r="CH49" s="624"/>
      <c r="CI49" s="624"/>
      <c r="CJ49" s="624"/>
      <c r="CK49" s="624"/>
      <c r="CL49" s="624"/>
      <c r="CM49" s="624"/>
      <c r="CN49" s="624"/>
      <c r="CO49" s="624"/>
      <c r="CP49" s="624"/>
      <c r="CQ49" s="625"/>
      <c r="CR49" s="626">
        <v>96183075</v>
      </c>
      <c r="CS49" s="627"/>
      <c r="CT49" s="627"/>
      <c r="CU49" s="627"/>
      <c r="CV49" s="627"/>
      <c r="CW49" s="627"/>
      <c r="CX49" s="627"/>
      <c r="CY49" s="628"/>
      <c r="CZ49" s="629">
        <v>100</v>
      </c>
      <c r="DA49" s="630"/>
      <c r="DB49" s="630"/>
      <c r="DC49" s="631"/>
      <c r="DD49" s="632">
        <v>48606351</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fjrrDAR52xL+ImwVSgVS4p0AMAwDr1fE1oJajx3koJCKPJbVEkpT8qjEgC6s27trAThYylsaULhLP/P1pv8n/Q==" saltValue="d6b9ni3rbNkk2ZRD2OCHpA=="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8" scale="96"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election activeCell="CW102" sqref="CW102:DA102"/>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365</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7" t="s">
        <v>366</v>
      </c>
      <c r="DK2" s="1168"/>
      <c r="DL2" s="1168"/>
      <c r="DM2" s="1168"/>
      <c r="DN2" s="1168"/>
      <c r="DO2" s="1169"/>
      <c r="DP2" s="251"/>
      <c r="DQ2" s="1167" t="s">
        <v>367</v>
      </c>
      <c r="DR2" s="1168"/>
      <c r="DS2" s="1168"/>
      <c r="DT2" s="1168"/>
      <c r="DU2" s="1168"/>
      <c r="DV2" s="1168"/>
      <c r="DW2" s="1168"/>
      <c r="DX2" s="1168"/>
      <c r="DY2" s="1168"/>
      <c r="DZ2" s="1169"/>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20" t="s">
        <v>368</v>
      </c>
      <c r="B4" s="1120"/>
      <c r="C4" s="1120"/>
      <c r="D4" s="1120"/>
      <c r="E4" s="1120"/>
      <c r="F4" s="1120"/>
      <c r="G4" s="1120"/>
      <c r="H4" s="1120"/>
      <c r="I4" s="1120"/>
      <c r="J4" s="1120"/>
      <c r="K4" s="1120"/>
      <c r="L4" s="1120"/>
      <c r="M4" s="1120"/>
      <c r="N4" s="1120"/>
      <c r="O4" s="1120"/>
      <c r="P4" s="1120"/>
      <c r="Q4" s="1120"/>
      <c r="R4" s="1120"/>
      <c r="S4" s="1120"/>
      <c r="T4" s="1120"/>
      <c r="U4" s="1120"/>
      <c r="V4" s="1120"/>
      <c r="W4" s="1120"/>
      <c r="X4" s="1120"/>
      <c r="Y4" s="1120"/>
      <c r="Z4" s="1120"/>
      <c r="AA4" s="1120"/>
      <c r="AB4" s="1120"/>
      <c r="AC4" s="1120"/>
      <c r="AD4" s="1120"/>
      <c r="AE4" s="1120"/>
      <c r="AF4" s="1120"/>
      <c r="AG4" s="1120"/>
      <c r="AH4" s="1120"/>
      <c r="AI4" s="1120"/>
      <c r="AJ4" s="1120"/>
      <c r="AK4" s="1120"/>
      <c r="AL4" s="1120"/>
      <c r="AM4" s="1120"/>
      <c r="AN4" s="1120"/>
      <c r="AO4" s="1120"/>
      <c r="AP4" s="1120"/>
      <c r="AQ4" s="1120"/>
      <c r="AR4" s="1120"/>
      <c r="AS4" s="1120"/>
      <c r="AT4" s="1120"/>
      <c r="AU4" s="1120"/>
      <c r="AV4" s="1120"/>
      <c r="AW4" s="1120"/>
      <c r="AX4" s="1120"/>
      <c r="AY4" s="1120"/>
      <c r="AZ4" s="254"/>
      <c r="BA4" s="254"/>
      <c r="BB4" s="254"/>
      <c r="BC4" s="254"/>
      <c r="BD4" s="254"/>
      <c r="BE4" s="255"/>
      <c r="BF4" s="255"/>
      <c r="BG4" s="255"/>
      <c r="BH4" s="255"/>
      <c r="BI4" s="255"/>
      <c r="BJ4" s="255"/>
      <c r="BK4" s="255"/>
      <c r="BL4" s="255"/>
      <c r="BM4" s="255"/>
      <c r="BN4" s="255"/>
      <c r="BO4" s="255"/>
      <c r="BP4" s="255"/>
      <c r="BQ4" s="254" t="s">
        <v>369</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52" t="s">
        <v>370</v>
      </c>
      <c r="B5" s="1053"/>
      <c r="C5" s="1053"/>
      <c r="D5" s="1053"/>
      <c r="E5" s="1053"/>
      <c r="F5" s="1053"/>
      <c r="G5" s="1053"/>
      <c r="H5" s="1053"/>
      <c r="I5" s="1053"/>
      <c r="J5" s="1053"/>
      <c r="K5" s="1053"/>
      <c r="L5" s="1053"/>
      <c r="M5" s="1053"/>
      <c r="N5" s="1053"/>
      <c r="O5" s="1053"/>
      <c r="P5" s="1054"/>
      <c r="Q5" s="1058" t="s">
        <v>371</v>
      </c>
      <c r="R5" s="1059"/>
      <c r="S5" s="1059"/>
      <c r="T5" s="1059"/>
      <c r="U5" s="1060"/>
      <c r="V5" s="1058" t="s">
        <v>372</v>
      </c>
      <c r="W5" s="1059"/>
      <c r="X5" s="1059"/>
      <c r="Y5" s="1059"/>
      <c r="Z5" s="1060"/>
      <c r="AA5" s="1058" t="s">
        <v>373</v>
      </c>
      <c r="AB5" s="1059"/>
      <c r="AC5" s="1059"/>
      <c r="AD5" s="1059"/>
      <c r="AE5" s="1059"/>
      <c r="AF5" s="1170" t="s">
        <v>374</v>
      </c>
      <c r="AG5" s="1059"/>
      <c r="AH5" s="1059"/>
      <c r="AI5" s="1059"/>
      <c r="AJ5" s="1074"/>
      <c r="AK5" s="1059" t="s">
        <v>375</v>
      </c>
      <c r="AL5" s="1059"/>
      <c r="AM5" s="1059"/>
      <c r="AN5" s="1059"/>
      <c r="AO5" s="1060"/>
      <c r="AP5" s="1058" t="s">
        <v>376</v>
      </c>
      <c r="AQ5" s="1059"/>
      <c r="AR5" s="1059"/>
      <c r="AS5" s="1059"/>
      <c r="AT5" s="1060"/>
      <c r="AU5" s="1058" t="s">
        <v>377</v>
      </c>
      <c r="AV5" s="1059"/>
      <c r="AW5" s="1059"/>
      <c r="AX5" s="1059"/>
      <c r="AY5" s="1074"/>
      <c r="AZ5" s="258"/>
      <c r="BA5" s="258"/>
      <c r="BB5" s="258"/>
      <c r="BC5" s="258"/>
      <c r="BD5" s="258"/>
      <c r="BE5" s="259"/>
      <c r="BF5" s="259"/>
      <c r="BG5" s="259"/>
      <c r="BH5" s="259"/>
      <c r="BI5" s="259"/>
      <c r="BJ5" s="259"/>
      <c r="BK5" s="259"/>
      <c r="BL5" s="259"/>
      <c r="BM5" s="259"/>
      <c r="BN5" s="259"/>
      <c r="BO5" s="259"/>
      <c r="BP5" s="259"/>
      <c r="BQ5" s="1052" t="s">
        <v>378</v>
      </c>
      <c r="BR5" s="1053"/>
      <c r="BS5" s="1053"/>
      <c r="BT5" s="1053"/>
      <c r="BU5" s="1053"/>
      <c r="BV5" s="1053"/>
      <c r="BW5" s="1053"/>
      <c r="BX5" s="1053"/>
      <c r="BY5" s="1053"/>
      <c r="BZ5" s="1053"/>
      <c r="CA5" s="1053"/>
      <c r="CB5" s="1053"/>
      <c r="CC5" s="1053"/>
      <c r="CD5" s="1053"/>
      <c r="CE5" s="1053"/>
      <c r="CF5" s="1053"/>
      <c r="CG5" s="1054"/>
      <c r="CH5" s="1058" t="s">
        <v>379</v>
      </c>
      <c r="CI5" s="1059"/>
      <c r="CJ5" s="1059"/>
      <c r="CK5" s="1059"/>
      <c r="CL5" s="1060"/>
      <c r="CM5" s="1058" t="s">
        <v>380</v>
      </c>
      <c r="CN5" s="1059"/>
      <c r="CO5" s="1059"/>
      <c r="CP5" s="1059"/>
      <c r="CQ5" s="1060"/>
      <c r="CR5" s="1058" t="s">
        <v>381</v>
      </c>
      <c r="CS5" s="1059"/>
      <c r="CT5" s="1059"/>
      <c r="CU5" s="1059"/>
      <c r="CV5" s="1060"/>
      <c r="CW5" s="1058" t="s">
        <v>382</v>
      </c>
      <c r="CX5" s="1059"/>
      <c r="CY5" s="1059"/>
      <c r="CZ5" s="1059"/>
      <c r="DA5" s="1060"/>
      <c r="DB5" s="1058" t="s">
        <v>383</v>
      </c>
      <c r="DC5" s="1059"/>
      <c r="DD5" s="1059"/>
      <c r="DE5" s="1059"/>
      <c r="DF5" s="1060"/>
      <c r="DG5" s="1155" t="s">
        <v>384</v>
      </c>
      <c r="DH5" s="1156"/>
      <c r="DI5" s="1156"/>
      <c r="DJ5" s="1156"/>
      <c r="DK5" s="1157"/>
      <c r="DL5" s="1155" t="s">
        <v>385</v>
      </c>
      <c r="DM5" s="1156"/>
      <c r="DN5" s="1156"/>
      <c r="DO5" s="1156"/>
      <c r="DP5" s="1157"/>
      <c r="DQ5" s="1058" t="s">
        <v>386</v>
      </c>
      <c r="DR5" s="1059"/>
      <c r="DS5" s="1059"/>
      <c r="DT5" s="1059"/>
      <c r="DU5" s="1060"/>
      <c r="DV5" s="1058" t="s">
        <v>377</v>
      </c>
      <c r="DW5" s="1059"/>
      <c r="DX5" s="1059"/>
      <c r="DY5" s="1059"/>
      <c r="DZ5" s="1074"/>
      <c r="EA5" s="256"/>
    </row>
    <row r="6" spans="1:131" s="257" customFormat="1" ht="26.25" customHeight="1" thickBot="1" x14ac:dyDescent="0.2">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71"/>
      <c r="AG6" s="1062"/>
      <c r="AH6" s="1062"/>
      <c r="AI6" s="1062"/>
      <c r="AJ6" s="1075"/>
      <c r="AK6" s="1062"/>
      <c r="AL6" s="1062"/>
      <c r="AM6" s="1062"/>
      <c r="AN6" s="1062"/>
      <c r="AO6" s="1063"/>
      <c r="AP6" s="1061"/>
      <c r="AQ6" s="1062"/>
      <c r="AR6" s="1062"/>
      <c r="AS6" s="1062"/>
      <c r="AT6" s="1063"/>
      <c r="AU6" s="1061"/>
      <c r="AV6" s="1062"/>
      <c r="AW6" s="1062"/>
      <c r="AX6" s="1062"/>
      <c r="AY6" s="1075"/>
      <c r="AZ6" s="254"/>
      <c r="BA6" s="254"/>
      <c r="BB6" s="254"/>
      <c r="BC6" s="254"/>
      <c r="BD6" s="254"/>
      <c r="BE6" s="255"/>
      <c r="BF6" s="255"/>
      <c r="BG6" s="255"/>
      <c r="BH6" s="255"/>
      <c r="BI6" s="255"/>
      <c r="BJ6" s="255"/>
      <c r="BK6" s="255"/>
      <c r="BL6" s="255"/>
      <c r="BM6" s="255"/>
      <c r="BN6" s="255"/>
      <c r="BO6" s="255"/>
      <c r="BP6" s="255"/>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58"/>
      <c r="DH6" s="1159"/>
      <c r="DI6" s="1159"/>
      <c r="DJ6" s="1159"/>
      <c r="DK6" s="1160"/>
      <c r="DL6" s="1158"/>
      <c r="DM6" s="1159"/>
      <c r="DN6" s="1159"/>
      <c r="DO6" s="1159"/>
      <c r="DP6" s="1160"/>
      <c r="DQ6" s="1061"/>
      <c r="DR6" s="1062"/>
      <c r="DS6" s="1062"/>
      <c r="DT6" s="1062"/>
      <c r="DU6" s="1063"/>
      <c r="DV6" s="1061"/>
      <c r="DW6" s="1062"/>
      <c r="DX6" s="1062"/>
      <c r="DY6" s="1062"/>
      <c r="DZ6" s="1075"/>
      <c r="EA6" s="256"/>
    </row>
    <row r="7" spans="1:131" s="257" customFormat="1" ht="26.25" customHeight="1" thickTop="1" x14ac:dyDescent="0.15">
      <c r="A7" s="260">
        <v>1</v>
      </c>
      <c r="B7" s="1107" t="s">
        <v>387</v>
      </c>
      <c r="C7" s="1108"/>
      <c r="D7" s="1108"/>
      <c r="E7" s="1108"/>
      <c r="F7" s="1108"/>
      <c r="G7" s="1108"/>
      <c r="H7" s="1108"/>
      <c r="I7" s="1108"/>
      <c r="J7" s="1108"/>
      <c r="K7" s="1108"/>
      <c r="L7" s="1108"/>
      <c r="M7" s="1108"/>
      <c r="N7" s="1108"/>
      <c r="O7" s="1108"/>
      <c r="P7" s="1109"/>
      <c r="Q7" s="1161">
        <v>97719</v>
      </c>
      <c r="R7" s="1162"/>
      <c r="S7" s="1162"/>
      <c r="T7" s="1162"/>
      <c r="U7" s="1162"/>
      <c r="V7" s="1162">
        <v>96127</v>
      </c>
      <c r="W7" s="1162"/>
      <c r="X7" s="1162"/>
      <c r="Y7" s="1162"/>
      <c r="Z7" s="1162"/>
      <c r="AA7" s="1162">
        <v>1592</v>
      </c>
      <c r="AB7" s="1162"/>
      <c r="AC7" s="1162"/>
      <c r="AD7" s="1162"/>
      <c r="AE7" s="1163"/>
      <c r="AF7" s="1164">
        <v>1476</v>
      </c>
      <c r="AG7" s="1165"/>
      <c r="AH7" s="1165"/>
      <c r="AI7" s="1165"/>
      <c r="AJ7" s="1166"/>
      <c r="AK7" s="1148">
        <v>1007</v>
      </c>
      <c r="AL7" s="1149"/>
      <c r="AM7" s="1149"/>
      <c r="AN7" s="1149"/>
      <c r="AO7" s="1149"/>
      <c r="AP7" s="1149">
        <v>78043</v>
      </c>
      <c r="AQ7" s="1149"/>
      <c r="AR7" s="1149"/>
      <c r="AS7" s="1149"/>
      <c r="AT7" s="1149"/>
      <c r="AU7" s="1150"/>
      <c r="AV7" s="1150"/>
      <c r="AW7" s="1150"/>
      <c r="AX7" s="1150"/>
      <c r="AY7" s="1151"/>
      <c r="AZ7" s="254"/>
      <c r="BA7" s="254"/>
      <c r="BB7" s="254"/>
      <c r="BC7" s="254"/>
      <c r="BD7" s="254"/>
      <c r="BE7" s="255"/>
      <c r="BF7" s="255"/>
      <c r="BG7" s="255"/>
      <c r="BH7" s="255"/>
      <c r="BI7" s="255"/>
      <c r="BJ7" s="255"/>
      <c r="BK7" s="255"/>
      <c r="BL7" s="255"/>
      <c r="BM7" s="255"/>
      <c r="BN7" s="255"/>
      <c r="BO7" s="255"/>
      <c r="BP7" s="255"/>
      <c r="BQ7" s="261">
        <v>1</v>
      </c>
      <c r="BR7" s="262"/>
      <c r="BS7" s="1152" t="s">
        <v>624</v>
      </c>
      <c r="BT7" s="1153"/>
      <c r="BU7" s="1153"/>
      <c r="BV7" s="1153"/>
      <c r="BW7" s="1153"/>
      <c r="BX7" s="1153"/>
      <c r="BY7" s="1153"/>
      <c r="BZ7" s="1153"/>
      <c r="CA7" s="1153"/>
      <c r="CB7" s="1153"/>
      <c r="CC7" s="1153"/>
      <c r="CD7" s="1153"/>
      <c r="CE7" s="1153"/>
      <c r="CF7" s="1153"/>
      <c r="CG7" s="1154"/>
      <c r="CH7" s="1145">
        <v>-1</v>
      </c>
      <c r="CI7" s="1146"/>
      <c r="CJ7" s="1146"/>
      <c r="CK7" s="1146"/>
      <c r="CL7" s="1147"/>
      <c r="CM7" s="1145">
        <v>49</v>
      </c>
      <c r="CN7" s="1146"/>
      <c r="CO7" s="1146"/>
      <c r="CP7" s="1146"/>
      <c r="CQ7" s="1147"/>
      <c r="CR7" s="1145">
        <v>4</v>
      </c>
      <c r="CS7" s="1146"/>
      <c r="CT7" s="1146"/>
      <c r="CU7" s="1146"/>
      <c r="CV7" s="1147"/>
      <c r="CW7" s="1145">
        <v>17</v>
      </c>
      <c r="CX7" s="1146"/>
      <c r="CY7" s="1146"/>
      <c r="CZ7" s="1146"/>
      <c r="DA7" s="1147"/>
      <c r="DB7" s="1145" t="s">
        <v>603</v>
      </c>
      <c r="DC7" s="1146"/>
      <c r="DD7" s="1146"/>
      <c r="DE7" s="1146"/>
      <c r="DF7" s="1147"/>
      <c r="DG7" s="1145" t="s">
        <v>603</v>
      </c>
      <c r="DH7" s="1146"/>
      <c r="DI7" s="1146"/>
      <c r="DJ7" s="1146"/>
      <c r="DK7" s="1147"/>
      <c r="DL7" s="1145" t="s">
        <v>603</v>
      </c>
      <c r="DM7" s="1146"/>
      <c r="DN7" s="1146"/>
      <c r="DO7" s="1146"/>
      <c r="DP7" s="1147"/>
      <c r="DQ7" s="1145" t="s">
        <v>603</v>
      </c>
      <c r="DR7" s="1146"/>
      <c r="DS7" s="1146"/>
      <c r="DT7" s="1146"/>
      <c r="DU7" s="1147"/>
      <c r="DV7" s="1172"/>
      <c r="DW7" s="1173"/>
      <c r="DX7" s="1173"/>
      <c r="DY7" s="1173"/>
      <c r="DZ7" s="1174"/>
      <c r="EA7" s="256"/>
    </row>
    <row r="8" spans="1:131" s="257" customFormat="1" ht="26.25" customHeight="1" x14ac:dyDescent="0.15">
      <c r="A8" s="263">
        <v>2</v>
      </c>
      <c r="B8" s="1094" t="s">
        <v>388</v>
      </c>
      <c r="C8" s="1095"/>
      <c r="D8" s="1095"/>
      <c r="E8" s="1095"/>
      <c r="F8" s="1095"/>
      <c r="G8" s="1095"/>
      <c r="H8" s="1095"/>
      <c r="I8" s="1095"/>
      <c r="J8" s="1095"/>
      <c r="K8" s="1095"/>
      <c r="L8" s="1095"/>
      <c r="M8" s="1095"/>
      <c r="N8" s="1095"/>
      <c r="O8" s="1095"/>
      <c r="P8" s="1096"/>
      <c r="Q8" s="1100">
        <v>21</v>
      </c>
      <c r="R8" s="1101"/>
      <c r="S8" s="1101"/>
      <c r="T8" s="1101"/>
      <c r="U8" s="1101"/>
      <c r="V8" s="1101">
        <v>50</v>
      </c>
      <c r="W8" s="1101"/>
      <c r="X8" s="1101"/>
      <c r="Y8" s="1101"/>
      <c r="Z8" s="1101"/>
      <c r="AA8" s="1101">
        <v>-29</v>
      </c>
      <c r="AB8" s="1101"/>
      <c r="AC8" s="1101"/>
      <c r="AD8" s="1101"/>
      <c r="AE8" s="1102"/>
      <c r="AF8" s="1076" t="s">
        <v>389</v>
      </c>
      <c r="AG8" s="1077"/>
      <c r="AH8" s="1077"/>
      <c r="AI8" s="1077"/>
      <c r="AJ8" s="1078"/>
      <c r="AK8" s="1143">
        <v>21</v>
      </c>
      <c r="AL8" s="1144"/>
      <c r="AM8" s="1144"/>
      <c r="AN8" s="1144"/>
      <c r="AO8" s="1144"/>
      <c r="AP8" s="1144">
        <v>149</v>
      </c>
      <c r="AQ8" s="1144"/>
      <c r="AR8" s="1144"/>
      <c r="AS8" s="1144"/>
      <c r="AT8" s="1144"/>
      <c r="AU8" s="1141"/>
      <c r="AV8" s="1141"/>
      <c r="AW8" s="1141"/>
      <c r="AX8" s="1141"/>
      <c r="AY8" s="1142"/>
      <c r="AZ8" s="254"/>
      <c r="BA8" s="254"/>
      <c r="BB8" s="254"/>
      <c r="BC8" s="254"/>
      <c r="BD8" s="254"/>
      <c r="BE8" s="255"/>
      <c r="BF8" s="255"/>
      <c r="BG8" s="255"/>
      <c r="BH8" s="255"/>
      <c r="BI8" s="255"/>
      <c r="BJ8" s="255"/>
      <c r="BK8" s="255"/>
      <c r="BL8" s="255"/>
      <c r="BM8" s="255"/>
      <c r="BN8" s="255"/>
      <c r="BO8" s="255"/>
      <c r="BP8" s="255"/>
      <c r="BQ8" s="264">
        <v>2</v>
      </c>
      <c r="BR8" s="265"/>
      <c r="BS8" s="1071" t="s">
        <v>626</v>
      </c>
      <c r="BT8" s="1072"/>
      <c r="BU8" s="1072"/>
      <c r="BV8" s="1072"/>
      <c r="BW8" s="1072"/>
      <c r="BX8" s="1072"/>
      <c r="BY8" s="1072"/>
      <c r="BZ8" s="1072"/>
      <c r="CA8" s="1072"/>
      <c r="CB8" s="1072"/>
      <c r="CC8" s="1072"/>
      <c r="CD8" s="1072"/>
      <c r="CE8" s="1072"/>
      <c r="CF8" s="1072"/>
      <c r="CG8" s="1073"/>
      <c r="CH8" s="1046">
        <v>-2</v>
      </c>
      <c r="CI8" s="1047"/>
      <c r="CJ8" s="1047"/>
      <c r="CK8" s="1047"/>
      <c r="CL8" s="1048"/>
      <c r="CM8" s="1046">
        <v>192</v>
      </c>
      <c r="CN8" s="1047"/>
      <c r="CO8" s="1047"/>
      <c r="CP8" s="1047"/>
      <c r="CQ8" s="1048"/>
      <c r="CR8" s="1046">
        <v>149</v>
      </c>
      <c r="CS8" s="1047"/>
      <c r="CT8" s="1047"/>
      <c r="CU8" s="1047"/>
      <c r="CV8" s="1048"/>
      <c r="CW8" s="1046">
        <v>34</v>
      </c>
      <c r="CX8" s="1047"/>
      <c r="CY8" s="1047"/>
      <c r="CZ8" s="1047"/>
      <c r="DA8" s="1048"/>
      <c r="DB8" s="1046" t="s">
        <v>603</v>
      </c>
      <c r="DC8" s="1047"/>
      <c r="DD8" s="1047"/>
      <c r="DE8" s="1047"/>
      <c r="DF8" s="1048"/>
      <c r="DG8" s="1046" t="s">
        <v>603</v>
      </c>
      <c r="DH8" s="1047"/>
      <c r="DI8" s="1047"/>
      <c r="DJ8" s="1047"/>
      <c r="DK8" s="1048"/>
      <c r="DL8" s="1046" t="s">
        <v>603</v>
      </c>
      <c r="DM8" s="1047"/>
      <c r="DN8" s="1047"/>
      <c r="DO8" s="1047"/>
      <c r="DP8" s="1048"/>
      <c r="DQ8" s="1046" t="s">
        <v>603</v>
      </c>
      <c r="DR8" s="1047"/>
      <c r="DS8" s="1047"/>
      <c r="DT8" s="1047"/>
      <c r="DU8" s="1048"/>
      <c r="DV8" s="1049"/>
      <c r="DW8" s="1050"/>
      <c r="DX8" s="1050"/>
      <c r="DY8" s="1050"/>
      <c r="DZ8" s="1051"/>
      <c r="EA8" s="256"/>
    </row>
    <row r="9" spans="1:131" s="257" customFormat="1" ht="26.25" customHeight="1" x14ac:dyDescent="0.15">
      <c r="A9" s="263">
        <v>3</v>
      </c>
      <c r="B9" s="1094" t="s">
        <v>390</v>
      </c>
      <c r="C9" s="1095"/>
      <c r="D9" s="1095"/>
      <c r="E9" s="1095"/>
      <c r="F9" s="1095"/>
      <c r="G9" s="1095"/>
      <c r="H9" s="1095"/>
      <c r="I9" s="1095"/>
      <c r="J9" s="1095"/>
      <c r="K9" s="1095"/>
      <c r="L9" s="1095"/>
      <c r="M9" s="1095"/>
      <c r="N9" s="1095"/>
      <c r="O9" s="1095"/>
      <c r="P9" s="1096"/>
      <c r="Q9" s="1100">
        <v>26</v>
      </c>
      <c r="R9" s="1101"/>
      <c r="S9" s="1101"/>
      <c r="T9" s="1101"/>
      <c r="U9" s="1101"/>
      <c r="V9" s="1101">
        <v>6</v>
      </c>
      <c r="W9" s="1101"/>
      <c r="X9" s="1101"/>
      <c r="Y9" s="1101"/>
      <c r="Z9" s="1101"/>
      <c r="AA9" s="1101">
        <v>20</v>
      </c>
      <c r="AB9" s="1101"/>
      <c r="AC9" s="1101"/>
      <c r="AD9" s="1101"/>
      <c r="AE9" s="1102"/>
      <c r="AF9" s="1076">
        <v>20</v>
      </c>
      <c r="AG9" s="1077"/>
      <c r="AH9" s="1077"/>
      <c r="AI9" s="1077"/>
      <c r="AJ9" s="1078"/>
      <c r="AK9" s="1143">
        <v>26</v>
      </c>
      <c r="AL9" s="1144"/>
      <c r="AM9" s="1144"/>
      <c r="AN9" s="1144"/>
      <c r="AO9" s="1144"/>
      <c r="AP9" s="1144">
        <v>1</v>
      </c>
      <c r="AQ9" s="1144"/>
      <c r="AR9" s="1144"/>
      <c r="AS9" s="1144"/>
      <c r="AT9" s="1144"/>
      <c r="AU9" s="1141"/>
      <c r="AV9" s="1141"/>
      <c r="AW9" s="1141"/>
      <c r="AX9" s="1141"/>
      <c r="AY9" s="1142"/>
      <c r="AZ9" s="254"/>
      <c r="BA9" s="254"/>
      <c r="BB9" s="254"/>
      <c r="BC9" s="254"/>
      <c r="BD9" s="254"/>
      <c r="BE9" s="255"/>
      <c r="BF9" s="255"/>
      <c r="BG9" s="255"/>
      <c r="BH9" s="255"/>
      <c r="BI9" s="255"/>
      <c r="BJ9" s="255"/>
      <c r="BK9" s="255"/>
      <c r="BL9" s="255"/>
      <c r="BM9" s="255"/>
      <c r="BN9" s="255"/>
      <c r="BO9" s="255"/>
      <c r="BP9" s="255"/>
      <c r="BQ9" s="264">
        <v>3</v>
      </c>
      <c r="BR9" s="265"/>
      <c r="BS9" s="1071" t="s">
        <v>625</v>
      </c>
      <c r="BT9" s="1072"/>
      <c r="BU9" s="1072"/>
      <c r="BV9" s="1072"/>
      <c r="BW9" s="1072"/>
      <c r="BX9" s="1072"/>
      <c r="BY9" s="1072"/>
      <c r="BZ9" s="1072"/>
      <c r="CA9" s="1072"/>
      <c r="CB9" s="1072"/>
      <c r="CC9" s="1072"/>
      <c r="CD9" s="1072"/>
      <c r="CE9" s="1072"/>
      <c r="CF9" s="1072"/>
      <c r="CG9" s="1073"/>
      <c r="CH9" s="1046">
        <v>-2</v>
      </c>
      <c r="CI9" s="1047"/>
      <c r="CJ9" s="1047"/>
      <c r="CK9" s="1047"/>
      <c r="CL9" s="1048"/>
      <c r="CM9" s="1046">
        <v>1</v>
      </c>
      <c r="CN9" s="1047"/>
      <c r="CO9" s="1047"/>
      <c r="CP9" s="1047"/>
      <c r="CQ9" s="1048"/>
      <c r="CR9" s="1046">
        <v>40</v>
      </c>
      <c r="CS9" s="1047"/>
      <c r="CT9" s="1047"/>
      <c r="CU9" s="1047"/>
      <c r="CV9" s="1048"/>
      <c r="CW9" s="1046">
        <v>10</v>
      </c>
      <c r="CX9" s="1047"/>
      <c r="CY9" s="1047"/>
      <c r="CZ9" s="1047"/>
      <c r="DA9" s="1048"/>
      <c r="DB9" s="1046" t="s">
        <v>603</v>
      </c>
      <c r="DC9" s="1047"/>
      <c r="DD9" s="1047"/>
      <c r="DE9" s="1047"/>
      <c r="DF9" s="1048"/>
      <c r="DG9" s="1046" t="s">
        <v>603</v>
      </c>
      <c r="DH9" s="1047"/>
      <c r="DI9" s="1047"/>
      <c r="DJ9" s="1047"/>
      <c r="DK9" s="1048"/>
      <c r="DL9" s="1046" t="s">
        <v>603</v>
      </c>
      <c r="DM9" s="1047"/>
      <c r="DN9" s="1047"/>
      <c r="DO9" s="1047"/>
      <c r="DP9" s="1048"/>
      <c r="DQ9" s="1046" t="s">
        <v>603</v>
      </c>
      <c r="DR9" s="1047"/>
      <c r="DS9" s="1047"/>
      <c r="DT9" s="1047"/>
      <c r="DU9" s="1048"/>
      <c r="DV9" s="1049"/>
      <c r="DW9" s="1050"/>
      <c r="DX9" s="1050"/>
      <c r="DY9" s="1050"/>
      <c r="DZ9" s="1051"/>
      <c r="EA9" s="256"/>
    </row>
    <row r="10" spans="1:131" s="257" customFormat="1" ht="26.25" customHeight="1" x14ac:dyDescent="0.15">
      <c r="A10" s="263">
        <v>4</v>
      </c>
      <c r="B10" s="1094"/>
      <c r="C10" s="1095"/>
      <c r="D10" s="1095"/>
      <c r="E10" s="1095"/>
      <c r="F10" s="1095"/>
      <c r="G10" s="1095"/>
      <c r="H10" s="1095"/>
      <c r="I10" s="1095"/>
      <c r="J10" s="1095"/>
      <c r="K10" s="1095"/>
      <c r="L10" s="1095"/>
      <c r="M10" s="1095"/>
      <c r="N10" s="1095"/>
      <c r="O10" s="1095"/>
      <c r="P10" s="1096"/>
      <c r="Q10" s="1100"/>
      <c r="R10" s="1101"/>
      <c r="S10" s="1101"/>
      <c r="T10" s="1101"/>
      <c r="U10" s="1101"/>
      <c r="V10" s="1101"/>
      <c r="W10" s="1101"/>
      <c r="X10" s="1101"/>
      <c r="Y10" s="1101"/>
      <c r="Z10" s="1101"/>
      <c r="AA10" s="1101"/>
      <c r="AB10" s="1101"/>
      <c r="AC10" s="1101"/>
      <c r="AD10" s="1101"/>
      <c r="AE10" s="1102"/>
      <c r="AF10" s="1076"/>
      <c r="AG10" s="1077"/>
      <c r="AH10" s="1077"/>
      <c r="AI10" s="1077"/>
      <c r="AJ10" s="1078"/>
      <c r="AK10" s="1143"/>
      <c r="AL10" s="1144"/>
      <c r="AM10" s="1144"/>
      <c r="AN10" s="1144"/>
      <c r="AO10" s="1144"/>
      <c r="AP10" s="1144"/>
      <c r="AQ10" s="1144"/>
      <c r="AR10" s="1144"/>
      <c r="AS10" s="1144"/>
      <c r="AT10" s="1144"/>
      <c r="AU10" s="1141"/>
      <c r="AV10" s="1141"/>
      <c r="AW10" s="1141"/>
      <c r="AX10" s="1141"/>
      <c r="AY10" s="1142"/>
      <c r="AZ10" s="254"/>
      <c r="BA10" s="254"/>
      <c r="BB10" s="254"/>
      <c r="BC10" s="254"/>
      <c r="BD10" s="254"/>
      <c r="BE10" s="255"/>
      <c r="BF10" s="255"/>
      <c r="BG10" s="255"/>
      <c r="BH10" s="255"/>
      <c r="BI10" s="255"/>
      <c r="BJ10" s="255"/>
      <c r="BK10" s="255"/>
      <c r="BL10" s="255"/>
      <c r="BM10" s="255"/>
      <c r="BN10" s="255"/>
      <c r="BO10" s="255"/>
      <c r="BP10" s="255"/>
      <c r="BQ10" s="264">
        <v>4</v>
      </c>
      <c r="BR10" s="265" t="s">
        <v>629</v>
      </c>
      <c r="BS10" s="1071" t="s">
        <v>627</v>
      </c>
      <c r="BT10" s="1072"/>
      <c r="BU10" s="1072"/>
      <c r="BV10" s="1072"/>
      <c r="BW10" s="1072"/>
      <c r="BX10" s="1072"/>
      <c r="BY10" s="1072"/>
      <c r="BZ10" s="1072"/>
      <c r="CA10" s="1072"/>
      <c r="CB10" s="1072"/>
      <c r="CC10" s="1072"/>
      <c r="CD10" s="1072"/>
      <c r="CE10" s="1072"/>
      <c r="CF10" s="1072"/>
      <c r="CG10" s="1073"/>
      <c r="CH10" s="1046">
        <v>0</v>
      </c>
      <c r="CI10" s="1047"/>
      <c r="CJ10" s="1047"/>
      <c r="CK10" s="1047"/>
      <c r="CL10" s="1048"/>
      <c r="CM10" s="1046">
        <v>75</v>
      </c>
      <c r="CN10" s="1047"/>
      <c r="CO10" s="1047"/>
      <c r="CP10" s="1047"/>
      <c r="CQ10" s="1048"/>
      <c r="CR10" s="1046">
        <v>5</v>
      </c>
      <c r="CS10" s="1047"/>
      <c r="CT10" s="1047"/>
      <c r="CU10" s="1047"/>
      <c r="CV10" s="1048"/>
      <c r="CW10" s="1046">
        <v>0</v>
      </c>
      <c r="CX10" s="1047"/>
      <c r="CY10" s="1047"/>
      <c r="CZ10" s="1047"/>
      <c r="DA10" s="1048"/>
      <c r="DB10" s="1046" t="s">
        <v>603</v>
      </c>
      <c r="DC10" s="1047"/>
      <c r="DD10" s="1047"/>
      <c r="DE10" s="1047"/>
      <c r="DF10" s="1048"/>
      <c r="DG10" s="1046" t="s">
        <v>603</v>
      </c>
      <c r="DH10" s="1047"/>
      <c r="DI10" s="1047"/>
      <c r="DJ10" s="1047"/>
      <c r="DK10" s="1048"/>
      <c r="DL10" s="1046" t="s">
        <v>603</v>
      </c>
      <c r="DM10" s="1047"/>
      <c r="DN10" s="1047"/>
      <c r="DO10" s="1047"/>
      <c r="DP10" s="1048"/>
      <c r="DQ10" s="1046" t="s">
        <v>603</v>
      </c>
      <c r="DR10" s="1047"/>
      <c r="DS10" s="1047"/>
      <c r="DT10" s="1047"/>
      <c r="DU10" s="1048"/>
      <c r="DV10" s="1049"/>
      <c r="DW10" s="1050"/>
      <c r="DX10" s="1050"/>
      <c r="DY10" s="1050"/>
      <c r="DZ10" s="1051"/>
      <c r="EA10" s="256"/>
    </row>
    <row r="11" spans="1:131" s="257" customFormat="1" ht="26.25" customHeight="1" x14ac:dyDescent="0.15">
      <c r="A11" s="263">
        <v>5</v>
      </c>
      <c r="B11" s="1094"/>
      <c r="C11" s="1095"/>
      <c r="D11" s="1095"/>
      <c r="E11" s="1095"/>
      <c r="F11" s="1095"/>
      <c r="G11" s="1095"/>
      <c r="H11" s="1095"/>
      <c r="I11" s="1095"/>
      <c r="J11" s="1095"/>
      <c r="K11" s="1095"/>
      <c r="L11" s="1095"/>
      <c r="M11" s="1095"/>
      <c r="N11" s="1095"/>
      <c r="O11" s="1095"/>
      <c r="P11" s="1096"/>
      <c r="Q11" s="1100"/>
      <c r="R11" s="1101"/>
      <c r="S11" s="1101"/>
      <c r="T11" s="1101"/>
      <c r="U11" s="1101"/>
      <c r="V11" s="1101"/>
      <c r="W11" s="1101"/>
      <c r="X11" s="1101"/>
      <c r="Y11" s="1101"/>
      <c r="Z11" s="1101"/>
      <c r="AA11" s="1101"/>
      <c r="AB11" s="1101"/>
      <c r="AC11" s="1101"/>
      <c r="AD11" s="1101"/>
      <c r="AE11" s="1102"/>
      <c r="AF11" s="1076"/>
      <c r="AG11" s="1077"/>
      <c r="AH11" s="1077"/>
      <c r="AI11" s="1077"/>
      <c r="AJ11" s="1078"/>
      <c r="AK11" s="1143"/>
      <c r="AL11" s="1144"/>
      <c r="AM11" s="1144"/>
      <c r="AN11" s="1144"/>
      <c r="AO11" s="1144"/>
      <c r="AP11" s="1144"/>
      <c r="AQ11" s="1144"/>
      <c r="AR11" s="1144"/>
      <c r="AS11" s="1144"/>
      <c r="AT11" s="1144"/>
      <c r="AU11" s="1141"/>
      <c r="AV11" s="1141"/>
      <c r="AW11" s="1141"/>
      <c r="AX11" s="1141"/>
      <c r="AY11" s="1142"/>
      <c r="AZ11" s="254"/>
      <c r="BA11" s="254"/>
      <c r="BB11" s="254"/>
      <c r="BC11" s="254"/>
      <c r="BD11" s="254"/>
      <c r="BE11" s="255"/>
      <c r="BF11" s="255"/>
      <c r="BG11" s="255"/>
      <c r="BH11" s="255"/>
      <c r="BI11" s="255"/>
      <c r="BJ11" s="255"/>
      <c r="BK11" s="255"/>
      <c r="BL11" s="255"/>
      <c r="BM11" s="255"/>
      <c r="BN11" s="255"/>
      <c r="BO11" s="255"/>
      <c r="BP11" s="255"/>
      <c r="BQ11" s="264">
        <v>5</v>
      </c>
      <c r="BR11" s="265"/>
      <c r="BS11" s="1071"/>
      <c r="BT11" s="1072"/>
      <c r="BU11" s="1072"/>
      <c r="BV11" s="1072"/>
      <c r="BW11" s="1072"/>
      <c r="BX11" s="1072"/>
      <c r="BY11" s="1072"/>
      <c r="BZ11" s="1072"/>
      <c r="CA11" s="1072"/>
      <c r="CB11" s="1072"/>
      <c r="CC11" s="1072"/>
      <c r="CD11" s="1072"/>
      <c r="CE11" s="1072"/>
      <c r="CF11" s="1072"/>
      <c r="CG11" s="1073"/>
      <c r="CH11" s="1046"/>
      <c r="CI11" s="1047"/>
      <c r="CJ11" s="1047"/>
      <c r="CK11" s="1047"/>
      <c r="CL11" s="1048"/>
      <c r="CM11" s="1046"/>
      <c r="CN11" s="1047"/>
      <c r="CO11" s="1047"/>
      <c r="CP11" s="1047"/>
      <c r="CQ11" s="1048"/>
      <c r="CR11" s="1046"/>
      <c r="CS11" s="1047"/>
      <c r="CT11" s="1047"/>
      <c r="CU11" s="1047"/>
      <c r="CV11" s="1048"/>
      <c r="CW11" s="1046"/>
      <c r="CX11" s="1047"/>
      <c r="CY11" s="1047"/>
      <c r="CZ11" s="1047"/>
      <c r="DA11" s="1048"/>
      <c r="DB11" s="1046"/>
      <c r="DC11" s="1047"/>
      <c r="DD11" s="1047"/>
      <c r="DE11" s="1047"/>
      <c r="DF11" s="1048"/>
      <c r="DG11" s="1046"/>
      <c r="DH11" s="1047"/>
      <c r="DI11" s="1047"/>
      <c r="DJ11" s="1047"/>
      <c r="DK11" s="1048"/>
      <c r="DL11" s="1046"/>
      <c r="DM11" s="1047"/>
      <c r="DN11" s="1047"/>
      <c r="DO11" s="1047"/>
      <c r="DP11" s="1048"/>
      <c r="DQ11" s="1046"/>
      <c r="DR11" s="1047"/>
      <c r="DS11" s="1047"/>
      <c r="DT11" s="1047"/>
      <c r="DU11" s="1048"/>
      <c r="DV11" s="1049"/>
      <c r="DW11" s="1050"/>
      <c r="DX11" s="1050"/>
      <c r="DY11" s="1050"/>
      <c r="DZ11" s="1051"/>
      <c r="EA11" s="256"/>
    </row>
    <row r="12" spans="1:131" s="257" customFormat="1" ht="26.25" customHeight="1" x14ac:dyDescent="0.15">
      <c r="A12" s="263">
        <v>6</v>
      </c>
      <c r="B12" s="1094"/>
      <c r="C12" s="1095"/>
      <c r="D12" s="1095"/>
      <c r="E12" s="1095"/>
      <c r="F12" s="1095"/>
      <c r="G12" s="1095"/>
      <c r="H12" s="1095"/>
      <c r="I12" s="1095"/>
      <c r="J12" s="1095"/>
      <c r="K12" s="1095"/>
      <c r="L12" s="1095"/>
      <c r="M12" s="1095"/>
      <c r="N12" s="1095"/>
      <c r="O12" s="1095"/>
      <c r="P12" s="1096"/>
      <c r="Q12" s="1100"/>
      <c r="R12" s="1101"/>
      <c r="S12" s="1101"/>
      <c r="T12" s="1101"/>
      <c r="U12" s="1101"/>
      <c r="V12" s="1101"/>
      <c r="W12" s="1101"/>
      <c r="X12" s="1101"/>
      <c r="Y12" s="1101"/>
      <c r="Z12" s="1101"/>
      <c r="AA12" s="1101"/>
      <c r="AB12" s="1101"/>
      <c r="AC12" s="1101"/>
      <c r="AD12" s="1101"/>
      <c r="AE12" s="1102"/>
      <c r="AF12" s="1076"/>
      <c r="AG12" s="1077"/>
      <c r="AH12" s="1077"/>
      <c r="AI12" s="1077"/>
      <c r="AJ12" s="1078"/>
      <c r="AK12" s="1143"/>
      <c r="AL12" s="1144"/>
      <c r="AM12" s="1144"/>
      <c r="AN12" s="1144"/>
      <c r="AO12" s="1144"/>
      <c r="AP12" s="1144"/>
      <c r="AQ12" s="1144"/>
      <c r="AR12" s="1144"/>
      <c r="AS12" s="1144"/>
      <c r="AT12" s="1144"/>
      <c r="AU12" s="1141"/>
      <c r="AV12" s="1141"/>
      <c r="AW12" s="1141"/>
      <c r="AX12" s="1141"/>
      <c r="AY12" s="1142"/>
      <c r="AZ12" s="254"/>
      <c r="BA12" s="254"/>
      <c r="BB12" s="254"/>
      <c r="BC12" s="254"/>
      <c r="BD12" s="254"/>
      <c r="BE12" s="255"/>
      <c r="BF12" s="255"/>
      <c r="BG12" s="255"/>
      <c r="BH12" s="255"/>
      <c r="BI12" s="255"/>
      <c r="BJ12" s="255"/>
      <c r="BK12" s="255"/>
      <c r="BL12" s="255"/>
      <c r="BM12" s="255"/>
      <c r="BN12" s="255"/>
      <c r="BO12" s="255"/>
      <c r="BP12" s="255"/>
      <c r="BQ12" s="264">
        <v>6</v>
      </c>
      <c r="BR12" s="265"/>
      <c r="BS12" s="1071"/>
      <c r="BT12" s="1072"/>
      <c r="BU12" s="1072"/>
      <c r="BV12" s="1072"/>
      <c r="BW12" s="1072"/>
      <c r="BX12" s="1072"/>
      <c r="BY12" s="1072"/>
      <c r="BZ12" s="1072"/>
      <c r="CA12" s="1072"/>
      <c r="CB12" s="1072"/>
      <c r="CC12" s="1072"/>
      <c r="CD12" s="1072"/>
      <c r="CE12" s="1072"/>
      <c r="CF12" s="1072"/>
      <c r="CG12" s="1073"/>
      <c r="CH12" s="1046"/>
      <c r="CI12" s="1047"/>
      <c r="CJ12" s="1047"/>
      <c r="CK12" s="1047"/>
      <c r="CL12" s="1048"/>
      <c r="CM12" s="1046"/>
      <c r="CN12" s="1047"/>
      <c r="CO12" s="1047"/>
      <c r="CP12" s="1047"/>
      <c r="CQ12" s="1048"/>
      <c r="CR12" s="1046"/>
      <c r="CS12" s="1047"/>
      <c r="CT12" s="1047"/>
      <c r="CU12" s="1047"/>
      <c r="CV12" s="1048"/>
      <c r="CW12" s="1046"/>
      <c r="CX12" s="1047"/>
      <c r="CY12" s="1047"/>
      <c r="CZ12" s="1047"/>
      <c r="DA12" s="1048"/>
      <c r="DB12" s="1046"/>
      <c r="DC12" s="1047"/>
      <c r="DD12" s="1047"/>
      <c r="DE12" s="1047"/>
      <c r="DF12" s="1048"/>
      <c r="DG12" s="1046"/>
      <c r="DH12" s="1047"/>
      <c r="DI12" s="1047"/>
      <c r="DJ12" s="1047"/>
      <c r="DK12" s="1048"/>
      <c r="DL12" s="1046"/>
      <c r="DM12" s="1047"/>
      <c r="DN12" s="1047"/>
      <c r="DO12" s="1047"/>
      <c r="DP12" s="1048"/>
      <c r="DQ12" s="1046"/>
      <c r="DR12" s="1047"/>
      <c r="DS12" s="1047"/>
      <c r="DT12" s="1047"/>
      <c r="DU12" s="1048"/>
      <c r="DV12" s="1049"/>
      <c r="DW12" s="1050"/>
      <c r="DX12" s="1050"/>
      <c r="DY12" s="1050"/>
      <c r="DZ12" s="1051"/>
      <c r="EA12" s="256"/>
    </row>
    <row r="13" spans="1:131" s="257" customFormat="1" ht="26.25" customHeight="1" x14ac:dyDescent="0.15">
      <c r="A13" s="263">
        <v>7</v>
      </c>
      <c r="B13" s="1094"/>
      <c r="C13" s="1095"/>
      <c r="D13" s="1095"/>
      <c r="E13" s="1095"/>
      <c r="F13" s="1095"/>
      <c r="G13" s="1095"/>
      <c r="H13" s="1095"/>
      <c r="I13" s="1095"/>
      <c r="J13" s="1095"/>
      <c r="K13" s="1095"/>
      <c r="L13" s="1095"/>
      <c r="M13" s="1095"/>
      <c r="N13" s="1095"/>
      <c r="O13" s="1095"/>
      <c r="P13" s="1096"/>
      <c r="Q13" s="1100"/>
      <c r="R13" s="1101"/>
      <c r="S13" s="1101"/>
      <c r="T13" s="1101"/>
      <c r="U13" s="1101"/>
      <c r="V13" s="1101"/>
      <c r="W13" s="1101"/>
      <c r="X13" s="1101"/>
      <c r="Y13" s="1101"/>
      <c r="Z13" s="1101"/>
      <c r="AA13" s="1101"/>
      <c r="AB13" s="1101"/>
      <c r="AC13" s="1101"/>
      <c r="AD13" s="1101"/>
      <c r="AE13" s="1102"/>
      <c r="AF13" s="1076"/>
      <c r="AG13" s="1077"/>
      <c r="AH13" s="1077"/>
      <c r="AI13" s="1077"/>
      <c r="AJ13" s="1078"/>
      <c r="AK13" s="1143"/>
      <c r="AL13" s="1144"/>
      <c r="AM13" s="1144"/>
      <c r="AN13" s="1144"/>
      <c r="AO13" s="1144"/>
      <c r="AP13" s="1144"/>
      <c r="AQ13" s="1144"/>
      <c r="AR13" s="1144"/>
      <c r="AS13" s="1144"/>
      <c r="AT13" s="1144"/>
      <c r="AU13" s="1141"/>
      <c r="AV13" s="1141"/>
      <c r="AW13" s="1141"/>
      <c r="AX13" s="1141"/>
      <c r="AY13" s="1142"/>
      <c r="AZ13" s="254"/>
      <c r="BA13" s="254"/>
      <c r="BB13" s="254"/>
      <c r="BC13" s="254"/>
      <c r="BD13" s="254"/>
      <c r="BE13" s="255"/>
      <c r="BF13" s="255"/>
      <c r="BG13" s="255"/>
      <c r="BH13" s="255"/>
      <c r="BI13" s="255"/>
      <c r="BJ13" s="255"/>
      <c r="BK13" s="255"/>
      <c r="BL13" s="255"/>
      <c r="BM13" s="255"/>
      <c r="BN13" s="255"/>
      <c r="BO13" s="255"/>
      <c r="BP13" s="255"/>
      <c r="BQ13" s="264">
        <v>7</v>
      </c>
      <c r="BR13" s="265"/>
      <c r="BS13" s="1071"/>
      <c r="BT13" s="1072"/>
      <c r="BU13" s="1072"/>
      <c r="BV13" s="1072"/>
      <c r="BW13" s="1072"/>
      <c r="BX13" s="1072"/>
      <c r="BY13" s="1072"/>
      <c r="BZ13" s="1072"/>
      <c r="CA13" s="1072"/>
      <c r="CB13" s="1072"/>
      <c r="CC13" s="1072"/>
      <c r="CD13" s="1072"/>
      <c r="CE13" s="1072"/>
      <c r="CF13" s="1072"/>
      <c r="CG13" s="1073"/>
      <c r="CH13" s="1046"/>
      <c r="CI13" s="1047"/>
      <c r="CJ13" s="1047"/>
      <c r="CK13" s="1047"/>
      <c r="CL13" s="1048"/>
      <c r="CM13" s="1046"/>
      <c r="CN13" s="1047"/>
      <c r="CO13" s="1047"/>
      <c r="CP13" s="1047"/>
      <c r="CQ13" s="1048"/>
      <c r="CR13" s="1046"/>
      <c r="CS13" s="1047"/>
      <c r="CT13" s="1047"/>
      <c r="CU13" s="1047"/>
      <c r="CV13" s="1048"/>
      <c r="CW13" s="1046"/>
      <c r="CX13" s="1047"/>
      <c r="CY13" s="1047"/>
      <c r="CZ13" s="1047"/>
      <c r="DA13" s="1048"/>
      <c r="DB13" s="1046"/>
      <c r="DC13" s="1047"/>
      <c r="DD13" s="1047"/>
      <c r="DE13" s="1047"/>
      <c r="DF13" s="1048"/>
      <c r="DG13" s="1046"/>
      <c r="DH13" s="1047"/>
      <c r="DI13" s="1047"/>
      <c r="DJ13" s="1047"/>
      <c r="DK13" s="1048"/>
      <c r="DL13" s="1046"/>
      <c r="DM13" s="1047"/>
      <c r="DN13" s="1047"/>
      <c r="DO13" s="1047"/>
      <c r="DP13" s="1048"/>
      <c r="DQ13" s="1046"/>
      <c r="DR13" s="1047"/>
      <c r="DS13" s="1047"/>
      <c r="DT13" s="1047"/>
      <c r="DU13" s="1048"/>
      <c r="DV13" s="1049"/>
      <c r="DW13" s="1050"/>
      <c r="DX13" s="1050"/>
      <c r="DY13" s="1050"/>
      <c r="DZ13" s="1051"/>
      <c r="EA13" s="256"/>
    </row>
    <row r="14" spans="1:131" s="257" customFormat="1" ht="26.25" customHeight="1" x14ac:dyDescent="0.15">
      <c r="A14" s="263">
        <v>8</v>
      </c>
      <c r="B14" s="1094"/>
      <c r="C14" s="1095"/>
      <c r="D14" s="1095"/>
      <c r="E14" s="1095"/>
      <c r="F14" s="1095"/>
      <c r="G14" s="1095"/>
      <c r="H14" s="1095"/>
      <c r="I14" s="1095"/>
      <c r="J14" s="1095"/>
      <c r="K14" s="1095"/>
      <c r="L14" s="1095"/>
      <c r="M14" s="1095"/>
      <c r="N14" s="1095"/>
      <c r="O14" s="1095"/>
      <c r="P14" s="1096"/>
      <c r="Q14" s="1100"/>
      <c r="R14" s="1101"/>
      <c r="S14" s="1101"/>
      <c r="T14" s="1101"/>
      <c r="U14" s="1101"/>
      <c r="V14" s="1101"/>
      <c r="W14" s="1101"/>
      <c r="X14" s="1101"/>
      <c r="Y14" s="1101"/>
      <c r="Z14" s="1101"/>
      <c r="AA14" s="1101"/>
      <c r="AB14" s="1101"/>
      <c r="AC14" s="1101"/>
      <c r="AD14" s="1101"/>
      <c r="AE14" s="1102"/>
      <c r="AF14" s="1076"/>
      <c r="AG14" s="1077"/>
      <c r="AH14" s="1077"/>
      <c r="AI14" s="1077"/>
      <c r="AJ14" s="1078"/>
      <c r="AK14" s="1143"/>
      <c r="AL14" s="1144"/>
      <c r="AM14" s="1144"/>
      <c r="AN14" s="1144"/>
      <c r="AO14" s="1144"/>
      <c r="AP14" s="1144"/>
      <c r="AQ14" s="1144"/>
      <c r="AR14" s="1144"/>
      <c r="AS14" s="1144"/>
      <c r="AT14" s="1144"/>
      <c r="AU14" s="1141"/>
      <c r="AV14" s="1141"/>
      <c r="AW14" s="1141"/>
      <c r="AX14" s="1141"/>
      <c r="AY14" s="1142"/>
      <c r="AZ14" s="254"/>
      <c r="BA14" s="254"/>
      <c r="BB14" s="254"/>
      <c r="BC14" s="254"/>
      <c r="BD14" s="254"/>
      <c r="BE14" s="255"/>
      <c r="BF14" s="255"/>
      <c r="BG14" s="255"/>
      <c r="BH14" s="255"/>
      <c r="BI14" s="255"/>
      <c r="BJ14" s="255"/>
      <c r="BK14" s="255"/>
      <c r="BL14" s="255"/>
      <c r="BM14" s="255"/>
      <c r="BN14" s="255"/>
      <c r="BO14" s="255"/>
      <c r="BP14" s="255"/>
      <c r="BQ14" s="264">
        <v>8</v>
      </c>
      <c r="BR14" s="265"/>
      <c r="BS14" s="1071"/>
      <c r="BT14" s="1072"/>
      <c r="BU14" s="1072"/>
      <c r="BV14" s="1072"/>
      <c r="BW14" s="1072"/>
      <c r="BX14" s="1072"/>
      <c r="BY14" s="1072"/>
      <c r="BZ14" s="1072"/>
      <c r="CA14" s="1072"/>
      <c r="CB14" s="1072"/>
      <c r="CC14" s="1072"/>
      <c r="CD14" s="1072"/>
      <c r="CE14" s="1072"/>
      <c r="CF14" s="1072"/>
      <c r="CG14" s="1073"/>
      <c r="CH14" s="1046"/>
      <c r="CI14" s="1047"/>
      <c r="CJ14" s="1047"/>
      <c r="CK14" s="1047"/>
      <c r="CL14" s="1048"/>
      <c r="CM14" s="1046"/>
      <c r="CN14" s="1047"/>
      <c r="CO14" s="1047"/>
      <c r="CP14" s="1047"/>
      <c r="CQ14" s="1048"/>
      <c r="CR14" s="1046"/>
      <c r="CS14" s="1047"/>
      <c r="CT14" s="1047"/>
      <c r="CU14" s="1047"/>
      <c r="CV14" s="1048"/>
      <c r="CW14" s="1046"/>
      <c r="CX14" s="1047"/>
      <c r="CY14" s="1047"/>
      <c r="CZ14" s="1047"/>
      <c r="DA14" s="1048"/>
      <c r="DB14" s="1046"/>
      <c r="DC14" s="1047"/>
      <c r="DD14" s="1047"/>
      <c r="DE14" s="1047"/>
      <c r="DF14" s="1048"/>
      <c r="DG14" s="1046"/>
      <c r="DH14" s="1047"/>
      <c r="DI14" s="1047"/>
      <c r="DJ14" s="1047"/>
      <c r="DK14" s="1048"/>
      <c r="DL14" s="1046"/>
      <c r="DM14" s="1047"/>
      <c r="DN14" s="1047"/>
      <c r="DO14" s="1047"/>
      <c r="DP14" s="1048"/>
      <c r="DQ14" s="1046"/>
      <c r="DR14" s="1047"/>
      <c r="DS14" s="1047"/>
      <c r="DT14" s="1047"/>
      <c r="DU14" s="1048"/>
      <c r="DV14" s="1049"/>
      <c r="DW14" s="1050"/>
      <c r="DX14" s="1050"/>
      <c r="DY14" s="1050"/>
      <c r="DZ14" s="1051"/>
      <c r="EA14" s="256"/>
    </row>
    <row r="15" spans="1:131" s="257" customFormat="1" ht="26.25" customHeight="1" x14ac:dyDescent="0.15">
      <c r="A15" s="263">
        <v>9</v>
      </c>
      <c r="B15" s="1094"/>
      <c r="C15" s="1095"/>
      <c r="D15" s="1095"/>
      <c r="E15" s="1095"/>
      <c r="F15" s="1095"/>
      <c r="G15" s="1095"/>
      <c r="H15" s="1095"/>
      <c r="I15" s="1095"/>
      <c r="J15" s="1095"/>
      <c r="K15" s="1095"/>
      <c r="L15" s="1095"/>
      <c r="M15" s="1095"/>
      <c r="N15" s="1095"/>
      <c r="O15" s="1095"/>
      <c r="P15" s="1096"/>
      <c r="Q15" s="1100"/>
      <c r="R15" s="1101"/>
      <c r="S15" s="1101"/>
      <c r="T15" s="1101"/>
      <c r="U15" s="1101"/>
      <c r="V15" s="1101"/>
      <c r="W15" s="1101"/>
      <c r="X15" s="1101"/>
      <c r="Y15" s="1101"/>
      <c r="Z15" s="1101"/>
      <c r="AA15" s="1101"/>
      <c r="AB15" s="1101"/>
      <c r="AC15" s="1101"/>
      <c r="AD15" s="1101"/>
      <c r="AE15" s="1102"/>
      <c r="AF15" s="1076"/>
      <c r="AG15" s="1077"/>
      <c r="AH15" s="1077"/>
      <c r="AI15" s="1077"/>
      <c r="AJ15" s="1078"/>
      <c r="AK15" s="1143"/>
      <c r="AL15" s="1144"/>
      <c r="AM15" s="1144"/>
      <c r="AN15" s="1144"/>
      <c r="AO15" s="1144"/>
      <c r="AP15" s="1144"/>
      <c r="AQ15" s="1144"/>
      <c r="AR15" s="1144"/>
      <c r="AS15" s="1144"/>
      <c r="AT15" s="1144"/>
      <c r="AU15" s="1141"/>
      <c r="AV15" s="1141"/>
      <c r="AW15" s="1141"/>
      <c r="AX15" s="1141"/>
      <c r="AY15" s="1142"/>
      <c r="AZ15" s="254"/>
      <c r="BA15" s="254"/>
      <c r="BB15" s="254"/>
      <c r="BC15" s="254"/>
      <c r="BD15" s="254"/>
      <c r="BE15" s="255"/>
      <c r="BF15" s="255"/>
      <c r="BG15" s="255"/>
      <c r="BH15" s="255"/>
      <c r="BI15" s="255"/>
      <c r="BJ15" s="255"/>
      <c r="BK15" s="255"/>
      <c r="BL15" s="255"/>
      <c r="BM15" s="255"/>
      <c r="BN15" s="255"/>
      <c r="BO15" s="255"/>
      <c r="BP15" s="255"/>
      <c r="BQ15" s="264">
        <v>9</v>
      </c>
      <c r="BR15" s="265"/>
      <c r="BS15" s="1071"/>
      <c r="BT15" s="1072"/>
      <c r="BU15" s="1072"/>
      <c r="BV15" s="1072"/>
      <c r="BW15" s="1072"/>
      <c r="BX15" s="1072"/>
      <c r="BY15" s="1072"/>
      <c r="BZ15" s="1072"/>
      <c r="CA15" s="1072"/>
      <c r="CB15" s="1072"/>
      <c r="CC15" s="1072"/>
      <c r="CD15" s="1072"/>
      <c r="CE15" s="1072"/>
      <c r="CF15" s="1072"/>
      <c r="CG15" s="1073"/>
      <c r="CH15" s="1046"/>
      <c r="CI15" s="1047"/>
      <c r="CJ15" s="1047"/>
      <c r="CK15" s="1047"/>
      <c r="CL15" s="1048"/>
      <c r="CM15" s="1046"/>
      <c r="CN15" s="1047"/>
      <c r="CO15" s="1047"/>
      <c r="CP15" s="1047"/>
      <c r="CQ15" s="1048"/>
      <c r="CR15" s="1046"/>
      <c r="CS15" s="1047"/>
      <c r="CT15" s="1047"/>
      <c r="CU15" s="1047"/>
      <c r="CV15" s="1048"/>
      <c r="CW15" s="1046"/>
      <c r="CX15" s="1047"/>
      <c r="CY15" s="1047"/>
      <c r="CZ15" s="1047"/>
      <c r="DA15" s="1048"/>
      <c r="DB15" s="1046"/>
      <c r="DC15" s="1047"/>
      <c r="DD15" s="1047"/>
      <c r="DE15" s="1047"/>
      <c r="DF15" s="1048"/>
      <c r="DG15" s="1046"/>
      <c r="DH15" s="1047"/>
      <c r="DI15" s="1047"/>
      <c r="DJ15" s="1047"/>
      <c r="DK15" s="1048"/>
      <c r="DL15" s="1046"/>
      <c r="DM15" s="1047"/>
      <c r="DN15" s="1047"/>
      <c r="DO15" s="1047"/>
      <c r="DP15" s="1048"/>
      <c r="DQ15" s="1046"/>
      <c r="DR15" s="1047"/>
      <c r="DS15" s="1047"/>
      <c r="DT15" s="1047"/>
      <c r="DU15" s="1048"/>
      <c r="DV15" s="1049"/>
      <c r="DW15" s="1050"/>
      <c r="DX15" s="1050"/>
      <c r="DY15" s="1050"/>
      <c r="DZ15" s="1051"/>
      <c r="EA15" s="256"/>
    </row>
    <row r="16" spans="1:131" s="257" customFormat="1" ht="26.25" customHeight="1" x14ac:dyDescent="0.15">
      <c r="A16" s="263">
        <v>10</v>
      </c>
      <c r="B16" s="1094"/>
      <c r="C16" s="1095"/>
      <c r="D16" s="1095"/>
      <c r="E16" s="1095"/>
      <c r="F16" s="1095"/>
      <c r="G16" s="1095"/>
      <c r="H16" s="1095"/>
      <c r="I16" s="1095"/>
      <c r="J16" s="1095"/>
      <c r="K16" s="1095"/>
      <c r="L16" s="1095"/>
      <c r="M16" s="1095"/>
      <c r="N16" s="1095"/>
      <c r="O16" s="1095"/>
      <c r="P16" s="1096"/>
      <c r="Q16" s="1100"/>
      <c r="R16" s="1101"/>
      <c r="S16" s="1101"/>
      <c r="T16" s="1101"/>
      <c r="U16" s="1101"/>
      <c r="V16" s="1101"/>
      <c r="W16" s="1101"/>
      <c r="X16" s="1101"/>
      <c r="Y16" s="1101"/>
      <c r="Z16" s="1101"/>
      <c r="AA16" s="1101"/>
      <c r="AB16" s="1101"/>
      <c r="AC16" s="1101"/>
      <c r="AD16" s="1101"/>
      <c r="AE16" s="1102"/>
      <c r="AF16" s="1076"/>
      <c r="AG16" s="1077"/>
      <c r="AH16" s="1077"/>
      <c r="AI16" s="1077"/>
      <c r="AJ16" s="1078"/>
      <c r="AK16" s="1143"/>
      <c r="AL16" s="1144"/>
      <c r="AM16" s="1144"/>
      <c r="AN16" s="1144"/>
      <c r="AO16" s="1144"/>
      <c r="AP16" s="1144"/>
      <c r="AQ16" s="1144"/>
      <c r="AR16" s="1144"/>
      <c r="AS16" s="1144"/>
      <c r="AT16" s="1144"/>
      <c r="AU16" s="1141"/>
      <c r="AV16" s="1141"/>
      <c r="AW16" s="1141"/>
      <c r="AX16" s="1141"/>
      <c r="AY16" s="1142"/>
      <c r="AZ16" s="254"/>
      <c r="BA16" s="254"/>
      <c r="BB16" s="254"/>
      <c r="BC16" s="254"/>
      <c r="BD16" s="254"/>
      <c r="BE16" s="255"/>
      <c r="BF16" s="255"/>
      <c r="BG16" s="255"/>
      <c r="BH16" s="255"/>
      <c r="BI16" s="255"/>
      <c r="BJ16" s="255"/>
      <c r="BK16" s="255"/>
      <c r="BL16" s="255"/>
      <c r="BM16" s="255"/>
      <c r="BN16" s="255"/>
      <c r="BO16" s="255"/>
      <c r="BP16" s="255"/>
      <c r="BQ16" s="264">
        <v>10</v>
      </c>
      <c r="BR16" s="265"/>
      <c r="BS16" s="1071"/>
      <c r="BT16" s="1072"/>
      <c r="BU16" s="1072"/>
      <c r="BV16" s="1072"/>
      <c r="BW16" s="1072"/>
      <c r="BX16" s="1072"/>
      <c r="BY16" s="1072"/>
      <c r="BZ16" s="1072"/>
      <c r="CA16" s="1072"/>
      <c r="CB16" s="1072"/>
      <c r="CC16" s="1072"/>
      <c r="CD16" s="1072"/>
      <c r="CE16" s="1072"/>
      <c r="CF16" s="1072"/>
      <c r="CG16" s="1073"/>
      <c r="CH16" s="1046"/>
      <c r="CI16" s="1047"/>
      <c r="CJ16" s="1047"/>
      <c r="CK16" s="1047"/>
      <c r="CL16" s="1048"/>
      <c r="CM16" s="1046"/>
      <c r="CN16" s="1047"/>
      <c r="CO16" s="1047"/>
      <c r="CP16" s="1047"/>
      <c r="CQ16" s="1048"/>
      <c r="CR16" s="1046"/>
      <c r="CS16" s="1047"/>
      <c r="CT16" s="1047"/>
      <c r="CU16" s="1047"/>
      <c r="CV16" s="1048"/>
      <c r="CW16" s="1046"/>
      <c r="CX16" s="1047"/>
      <c r="CY16" s="1047"/>
      <c r="CZ16" s="1047"/>
      <c r="DA16" s="1048"/>
      <c r="DB16" s="1046"/>
      <c r="DC16" s="1047"/>
      <c r="DD16" s="1047"/>
      <c r="DE16" s="1047"/>
      <c r="DF16" s="1048"/>
      <c r="DG16" s="1046"/>
      <c r="DH16" s="1047"/>
      <c r="DI16" s="1047"/>
      <c r="DJ16" s="1047"/>
      <c r="DK16" s="1048"/>
      <c r="DL16" s="1046"/>
      <c r="DM16" s="1047"/>
      <c r="DN16" s="1047"/>
      <c r="DO16" s="1047"/>
      <c r="DP16" s="1048"/>
      <c r="DQ16" s="1046"/>
      <c r="DR16" s="1047"/>
      <c r="DS16" s="1047"/>
      <c r="DT16" s="1047"/>
      <c r="DU16" s="1048"/>
      <c r="DV16" s="1049"/>
      <c r="DW16" s="1050"/>
      <c r="DX16" s="1050"/>
      <c r="DY16" s="1050"/>
      <c r="DZ16" s="1051"/>
      <c r="EA16" s="256"/>
    </row>
    <row r="17" spans="1:131" s="257" customFormat="1" ht="26.25" customHeight="1" x14ac:dyDescent="0.15">
      <c r="A17" s="263">
        <v>11</v>
      </c>
      <c r="B17" s="1094"/>
      <c r="C17" s="1095"/>
      <c r="D17" s="1095"/>
      <c r="E17" s="1095"/>
      <c r="F17" s="1095"/>
      <c r="G17" s="1095"/>
      <c r="H17" s="1095"/>
      <c r="I17" s="1095"/>
      <c r="J17" s="1095"/>
      <c r="K17" s="1095"/>
      <c r="L17" s="1095"/>
      <c r="M17" s="1095"/>
      <c r="N17" s="1095"/>
      <c r="O17" s="1095"/>
      <c r="P17" s="1096"/>
      <c r="Q17" s="1100"/>
      <c r="R17" s="1101"/>
      <c r="S17" s="1101"/>
      <c r="T17" s="1101"/>
      <c r="U17" s="1101"/>
      <c r="V17" s="1101"/>
      <c r="W17" s="1101"/>
      <c r="X17" s="1101"/>
      <c r="Y17" s="1101"/>
      <c r="Z17" s="1101"/>
      <c r="AA17" s="1101"/>
      <c r="AB17" s="1101"/>
      <c r="AC17" s="1101"/>
      <c r="AD17" s="1101"/>
      <c r="AE17" s="1102"/>
      <c r="AF17" s="1076"/>
      <c r="AG17" s="1077"/>
      <c r="AH17" s="1077"/>
      <c r="AI17" s="1077"/>
      <c r="AJ17" s="1078"/>
      <c r="AK17" s="1143"/>
      <c r="AL17" s="1144"/>
      <c r="AM17" s="1144"/>
      <c r="AN17" s="1144"/>
      <c r="AO17" s="1144"/>
      <c r="AP17" s="1144"/>
      <c r="AQ17" s="1144"/>
      <c r="AR17" s="1144"/>
      <c r="AS17" s="1144"/>
      <c r="AT17" s="1144"/>
      <c r="AU17" s="1141"/>
      <c r="AV17" s="1141"/>
      <c r="AW17" s="1141"/>
      <c r="AX17" s="1141"/>
      <c r="AY17" s="1142"/>
      <c r="AZ17" s="254"/>
      <c r="BA17" s="254"/>
      <c r="BB17" s="254"/>
      <c r="BC17" s="254"/>
      <c r="BD17" s="254"/>
      <c r="BE17" s="255"/>
      <c r="BF17" s="255"/>
      <c r="BG17" s="255"/>
      <c r="BH17" s="255"/>
      <c r="BI17" s="255"/>
      <c r="BJ17" s="255"/>
      <c r="BK17" s="255"/>
      <c r="BL17" s="255"/>
      <c r="BM17" s="255"/>
      <c r="BN17" s="255"/>
      <c r="BO17" s="255"/>
      <c r="BP17" s="255"/>
      <c r="BQ17" s="264">
        <v>11</v>
      </c>
      <c r="BR17" s="265"/>
      <c r="BS17" s="1071"/>
      <c r="BT17" s="1072"/>
      <c r="BU17" s="1072"/>
      <c r="BV17" s="1072"/>
      <c r="BW17" s="1072"/>
      <c r="BX17" s="1072"/>
      <c r="BY17" s="1072"/>
      <c r="BZ17" s="1072"/>
      <c r="CA17" s="1072"/>
      <c r="CB17" s="1072"/>
      <c r="CC17" s="1072"/>
      <c r="CD17" s="1072"/>
      <c r="CE17" s="1072"/>
      <c r="CF17" s="1072"/>
      <c r="CG17" s="1073"/>
      <c r="CH17" s="1046"/>
      <c r="CI17" s="1047"/>
      <c r="CJ17" s="1047"/>
      <c r="CK17" s="1047"/>
      <c r="CL17" s="1048"/>
      <c r="CM17" s="1046"/>
      <c r="CN17" s="1047"/>
      <c r="CO17" s="1047"/>
      <c r="CP17" s="1047"/>
      <c r="CQ17" s="1048"/>
      <c r="CR17" s="1046"/>
      <c r="CS17" s="1047"/>
      <c r="CT17" s="1047"/>
      <c r="CU17" s="1047"/>
      <c r="CV17" s="1048"/>
      <c r="CW17" s="1046"/>
      <c r="CX17" s="1047"/>
      <c r="CY17" s="1047"/>
      <c r="CZ17" s="1047"/>
      <c r="DA17" s="1048"/>
      <c r="DB17" s="1046"/>
      <c r="DC17" s="1047"/>
      <c r="DD17" s="1047"/>
      <c r="DE17" s="1047"/>
      <c r="DF17" s="1048"/>
      <c r="DG17" s="1046"/>
      <c r="DH17" s="1047"/>
      <c r="DI17" s="1047"/>
      <c r="DJ17" s="1047"/>
      <c r="DK17" s="1048"/>
      <c r="DL17" s="1046"/>
      <c r="DM17" s="1047"/>
      <c r="DN17" s="1047"/>
      <c r="DO17" s="1047"/>
      <c r="DP17" s="1048"/>
      <c r="DQ17" s="1046"/>
      <c r="DR17" s="1047"/>
      <c r="DS17" s="1047"/>
      <c r="DT17" s="1047"/>
      <c r="DU17" s="1048"/>
      <c r="DV17" s="1049"/>
      <c r="DW17" s="1050"/>
      <c r="DX17" s="1050"/>
      <c r="DY17" s="1050"/>
      <c r="DZ17" s="1051"/>
      <c r="EA17" s="256"/>
    </row>
    <row r="18" spans="1:131" s="257" customFormat="1" ht="26.25" customHeight="1" x14ac:dyDescent="0.15">
      <c r="A18" s="263">
        <v>12</v>
      </c>
      <c r="B18" s="1094"/>
      <c r="C18" s="1095"/>
      <c r="D18" s="1095"/>
      <c r="E18" s="1095"/>
      <c r="F18" s="1095"/>
      <c r="G18" s="1095"/>
      <c r="H18" s="1095"/>
      <c r="I18" s="1095"/>
      <c r="J18" s="1095"/>
      <c r="K18" s="1095"/>
      <c r="L18" s="1095"/>
      <c r="M18" s="1095"/>
      <c r="N18" s="1095"/>
      <c r="O18" s="1095"/>
      <c r="P18" s="1096"/>
      <c r="Q18" s="1100"/>
      <c r="R18" s="1101"/>
      <c r="S18" s="1101"/>
      <c r="T18" s="1101"/>
      <c r="U18" s="1101"/>
      <c r="V18" s="1101"/>
      <c r="W18" s="1101"/>
      <c r="X18" s="1101"/>
      <c r="Y18" s="1101"/>
      <c r="Z18" s="1101"/>
      <c r="AA18" s="1101"/>
      <c r="AB18" s="1101"/>
      <c r="AC18" s="1101"/>
      <c r="AD18" s="1101"/>
      <c r="AE18" s="1102"/>
      <c r="AF18" s="1076"/>
      <c r="AG18" s="1077"/>
      <c r="AH18" s="1077"/>
      <c r="AI18" s="1077"/>
      <c r="AJ18" s="1078"/>
      <c r="AK18" s="1143"/>
      <c r="AL18" s="1144"/>
      <c r="AM18" s="1144"/>
      <c r="AN18" s="1144"/>
      <c r="AO18" s="1144"/>
      <c r="AP18" s="1144"/>
      <c r="AQ18" s="1144"/>
      <c r="AR18" s="1144"/>
      <c r="AS18" s="1144"/>
      <c r="AT18" s="1144"/>
      <c r="AU18" s="1141"/>
      <c r="AV18" s="1141"/>
      <c r="AW18" s="1141"/>
      <c r="AX18" s="1141"/>
      <c r="AY18" s="1142"/>
      <c r="AZ18" s="254"/>
      <c r="BA18" s="254"/>
      <c r="BB18" s="254"/>
      <c r="BC18" s="254"/>
      <c r="BD18" s="254"/>
      <c r="BE18" s="255"/>
      <c r="BF18" s="255"/>
      <c r="BG18" s="255"/>
      <c r="BH18" s="255"/>
      <c r="BI18" s="255"/>
      <c r="BJ18" s="255"/>
      <c r="BK18" s="255"/>
      <c r="BL18" s="255"/>
      <c r="BM18" s="255"/>
      <c r="BN18" s="255"/>
      <c r="BO18" s="255"/>
      <c r="BP18" s="255"/>
      <c r="BQ18" s="264">
        <v>12</v>
      </c>
      <c r="BR18" s="265"/>
      <c r="BS18" s="1071"/>
      <c r="BT18" s="1072"/>
      <c r="BU18" s="1072"/>
      <c r="BV18" s="1072"/>
      <c r="BW18" s="1072"/>
      <c r="BX18" s="1072"/>
      <c r="BY18" s="1072"/>
      <c r="BZ18" s="1072"/>
      <c r="CA18" s="1072"/>
      <c r="CB18" s="1072"/>
      <c r="CC18" s="1072"/>
      <c r="CD18" s="1072"/>
      <c r="CE18" s="1072"/>
      <c r="CF18" s="1072"/>
      <c r="CG18" s="1073"/>
      <c r="CH18" s="1046"/>
      <c r="CI18" s="1047"/>
      <c r="CJ18" s="1047"/>
      <c r="CK18" s="1047"/>
      <c r="CL18" s="1048"/>
      <c r="CM18" s="1046"/>
      <c r="CN18" s="1047"/>
      <c r="CO18" s="1047"/>
      <c r="CP18" s="1047"/>
      <c r="CQ18" s="1048"/>
      <c r="CR18" s="1046"/>
      <c r="CS18" s="1047"/>
      <c r="CT18" s="1047"/>
      <c r="CU18" s="1047"/>
      <c r="CV18" s="1048"/>
      <c r="CW18" s="1046"/>
      <c r="CX18" s="1047"/>
      <c r="CY18" s="1047"/>
      <c r="CZ18" s="1047"/>
      <c r="DA18" s="1048"/>
      <c r="DB18" s="1046"/>
      <c r="DC18" s="1047"/>
      <c r="DD18" s="1047"/>
      <c r="DE18" s="1047"/>
      <c r="DF18" s="1048"/>
      <c r="DG18" s="1046"/>
      <c r="DH18" s="1047"/>
      <c r="DI18" s="1047"/>
      <c r="DJ18" s="1047"/>
      <c r="DK18" s="1048"/>
      <c r="DL18" s="1046"/>
      <c r="DM18" s="1047"/>
      <c r="DN18" s="1047"/>
      <c r="DO18" s="1047"/>
      <c r="DP18" s="1048"/>
      <c r="DQ18" s="1046"/>
      <c r="DR18" s="1047"/>
      <c r="DS18" s="1047"/>
      <c r="DT18" s="1047"/>
      <c r="DU18" s="1048"/>
      <c r="DV18" s="1049"/>
      <c r="DW18" s="1050"/>
      <c r="DX18" s="1050"/>
      <c r="DY18" s="1050"/>
      <c r="DZ18" s="1051"/>
      <c r="EA18" s="256"/>
    </row>
    <row r="19" spans="1:131" s="257" customFormat="1" ht="26.25" customHeight="1" x14ac:dyDescent="0.15">
      <c r="A19" s="263">
        <v>13</v>
      </c>
      <c r="B19" s="1094"/>
      <c r="C19" s="1095"/>
      <c r="D19" s="1095"/>
      <c r="E19" s="1095"/>
      <c r="F19" s="1095"/>
      <c r="G19" s="1095"/>
      <c r="H19" s="1095"/>
      <c r="I19" s="1095"/>
      <c r="J19" s="1095"/>
      <c r="K19" s="1095"/>
      <c r="L19" s="1095"/>
      <c r="M19" s="1095"/>
      <c r="N19" s="1095"/>
      <c r="O19" s="1095"/>
      <c r="P19" s="1096"/>
      <c r="Q19" s="1100"/>
      <c r="R19" s="1101"/>
      <c r="S19" s="1101"/>
      <c r="T19" s="1101"/>
      <c r="U19" s="1101"/>
      <c r="V19" s="1101"/>
      <c r="W19" s="1101"/>
      <c r="X19" s="1101"/>
      <c r="Y19" s="1101"/>
      <c r="Z19" s="1101"/>
      <c r="AA19" s="1101"/>
      <c r="AB19" s="1101"/>
      <c r="AC19" s="1101"/>
      <c r="AD19" s="1101"/>
      <c r="AE19" s="1102"/>
      <c r="AF19" s="1076"/>
      <c r="AG19" s="1077"/>
      <c r="AH19" s="1077"/>
      <c r="AI19" s="1077"/>
      <c r="AJ19" s="1078"/>
      <c r="AK19" s="1143"/>
      <c r="AL19" s="1144"/>
      <c r="AM19" s="1144"/>
      <c r="AN19" s="1144"/>
      <c r="AO19" s="1144"/>
      <c r="AP19" s="1144"/>
      <c r="AQ19" s="1144"/>
      <c r="AR19" s="1144"/>
      <c r="AS19" s="1144"/>
      <c r="AT19" s="1144"/>
      <c r="AU19" s="1141"/>
      <c r="AV19" s="1141"/>
      <c r="AW19" s="1141"/>
      <c r="AX19" s="1141"/>
      <c r="AY19" s="1142"/>
      <c r="AZ19" s="254"/>
      <c r="BA19" s="254"/>
      <c r="BB19" s="254"/>
      <c r="BC19" s="254"/>
      <c r="BD19" s="254"/>
      <c r="BE19" s="255"/>
      <c r="BF19" s="255"/>
      <c r="BG19" s="255"/>
      <c r="BH19" s="255"/>
      <c r="BI19" s="255"/>
      <c r="BJ19" s="255"/>
      <c r="BK19" s="255"/>
      <c r="BL19" s="255"/>
      <c r="BM19" s="255"/>
      <c r="BN19" s="255"/>
      <c r="BO19" s="255"/>
      <c r="BP19" s="255"/>
      <c r="BQ19" s="264">
        <v>13</v>
      </c>
      <c r="BR19" s="265"/>
      <c r="BS19" s="1071"/>
      <c r="BT19" s="1072"/>
      <c r="BU19" s="1072"/>
      <c r="BV19" s="1072"/>
      <c r="BW19" s="1072"/>
      <c r="BX19" s="1072"/>
      <c r="BY19" s="1072"/>
      <c r="BZ19" s="1072"/>
      <c r="CA19" s="1072"/>
      <c r="CB19" s="1072"/>
      <c r="CC19" s="1072"/>
      <c r="CD19" s="1072"/>
      <c r="CE19" s="1072"/>
      <c r="CF19" s="1072"/>
      <c r="CG19" s="1073"/>
      <c r="CH19" s="1046"/>
      <c r="CI19" s="1047"/>
      <c r="CJ19" s="1047"/>
      <c r="CK19" s="1047"/>
      <c r="CL19" s="1048"/>
      <c r="CM19" s="1046"/>
      <c r="CN19" s="1047"/>
      <c r="CO19" s="1047"/>
      <c r="CP19" s="1047"/>
      <c r="CQ19" s="1048"/>
      <c r="CR19" s="1046"/>
      <c r="CS19" s="1047"/>
      <c r="CT19" s="1047"/>
      <c r="CU19" s="1047"/>
      <c r="CV19" s="1048"/>
      <c r="CW19" s="1046"/>
      <c r="CX19" s="1047"/>
      <c r="CY19" s="1047"/>
      <c r="CZ19" s="1047"/>
      <c r="DA19" s="1048"/>
      <c r="DB19" s="1046"/>
      <c r="DC19" s="1047"/>
      <c r="DD19" s="1047"/>
      <c r="DE19" s="1047"/>
      <c r="DF19" s="1048"/>
      <c r="DG19" s="1046"/>
      <c r="DH19" s="1047"/>
      <c r="DI19" s="1047"/>
      <c r="DJ19" s="1047"/>
      <c r="DK19" s="1048"/>
      <c r="DL19" s="1046"/>
      <c r="DM19" s="1047"/>
      <c r="DN19" s="1047"/>
      <c r="DO19" s="1047"/>
      <c r="DP19" s="1048"/>
      <c r="DQ19" s="1046"/>
      <c r="DR19" s="1047"/>
      <c r="DS19" s="1047"/>
      <c r="DT19" s="1047"/>
      <c r="DU19" s="1048"/>
      <c r="DV19" s="1049"/>
      <c r="DW19" s="1050"/>
      <c r="DX19" s="1050"/>
      <c r="DY19" s="1050"/>
      <c r="DZ19" s="1051"/>
      <c r="EA19" s="256"/>
    </row>
    <row r="20" spans="1:131" s="257" customFormat="1" ht="26.25" customHeight="1" x14ac:dyDescent="0.15">
      <c r="A20" s="263">
        <v>14</v>
      </c>
      <c r="B20" s="1094"/>
      <c r="C20" s="1095"/>
      <c r="D20" s="1095"/>
      <c r="E20" s="1095"/>
      <c r="F20" s="1095"/>
      <c r="G20" s="1095"/>
      <c r="H20" s="1095"/>
      <c r="I20" s="1095"/>
      <c r="J20" s="1095"/>
      <c r="K20" s="1095"/>
      <c r="L20" s="1095"/>
      <c r="M20" s="1095"/>
      <c r="N20" s="1095"/>
      <c r="O20" s="1095"/>
      <c r="P20" s="1096"/>
      <c r="Q20" s="1100"/>
      <c r="R20" s="1101"/>
      <c r="S20" s="1101"/>
      <c r="T20" s="1101"/>
      <c r="U20" s="1101"/>
      <c r="V20" s="1101"/>
      <c r="W20" s="1101"/>
      <c r="X20" s="1101"/>
      <c r="Y20" s="1101"/>
      <c r="Z20" s="1101"/>
      <c r="AA20" s="1101"/>
      <c r="AB20" s="1101"/>
      <c r="AC20" s="1101"/>
      <c r="AD20" s="1101"/>
      <c r="AE20" s="1102"/>
      <c r="AF20" s="1076"/>
      <c r="AG20" s="1077"/>
      <c r="AH20" s="1077"/>
      <c r="AI20" s="1077"/>
      <c r="AJ20" s="1078"/>
      <c r="AK20" s="1143"/>
      <c r="AL20" s="1144"/>
      <c r="AM20" s="1144"/>
      <c r="AN20" s="1144"/>
      <c r="AO20" s="1144"/>
      <c r="AP20" s="1144"/>
      <c r="AQ20" s="1144"/>
      <c r="AR20" s="1144"/>
      <c r="AS20" s="1144"/>
      <c r="AT20" s="1144"/>
      <c r="AU20" s="1141"/>
      <c r="AV20" s="1141"/>
      <c r="AW20" s="1141"/>
      <c r="AX20" s="1141"/>
      <c r="AY20" s="1142"/>
      <c r="AZ20" s="254"/>
      <c r="BA20" s="254"/>
      <c r="BB20" s="254"/>
      <c r="BC20" s="254"/>
      <c r="BD20" s="254"/>
      <c r="BE20" s="255"/>
      <c r="BF20" s="255"/>
      <c r="BG20" s="255"/>
      <c r="BH20" s="255"/>
      <c r="BI20" s="255"/>
      <c r="BJ20" s="255"/>
      <c r="BK20" s="255"/>
      <c r="BL20" s="255"/>
      <c r="BM20" s="255"/>
      <c r="BN20" s="255"/>
      <c r="BO20" s="255"/>
      <c r="BP20" s="255"/>
      <c r="BQ20" s="264">
        <v>14</v>
      </c>
      <c r="BR20" s="265"/>
      <c r="BS20" s="1071"/>
      <c r="BT20" s="1072"/>
      <c r="BU20" s="1072"/>
      <c r="BV20" s="1072"/>
      <c r="BW20" s="1072"/>
      <c r="BX20" s="1072"/>
      <c r="BY20" s="1072"/>
      <c r="BZ20" s="1072"/>
      <c r="CA20" s="1072"/>
      <c r="CB20" s="1072"/>
      <c r="CC20" s="1072"/>
      <c r="CD20" s="1072"/>
      <c r="CE20" s="1072"/>
      <c r="CF20" s="1072"/>
      <c r="CG20" s="1073"/>
      <c r="CH20" s="1046"/>
      <c r="CI20" s="1047"/>
      <c r="CJ20" s="1047"/>
      <c r="CK20" s="1047"/>
      <c r="CL20" s="1048"/>
      <c r="CM20" s="1046"/>
      <c r="CN20" s="1047"/>
      <c r="CO20" s="1047"/>
      <c r="CP20" s="1047"/>
      <c r="CQ20" s="1048"/>
      <c r="CR20" s="1046"/>
      <c r="CS20" s="1047"/>
      <c r="CT20" s="1047"/>
      <c r="CU20" s="1047"/>
      <c r="CV20" s="1048"/>
      <c r="CW20" s="1046"/>
      <c r="CX20" s="1047"/>
      <c r="CY20" s="1047"/>
      <c r="CZ20" s="1047"/>
      <c r="DA20" s="1048"/>
      <c r="DB20" s="1046"/>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256"/>
    </row>
    <row r="21" spans="1:131" s="257" customFormat="1" ht="26.25" customHeight="1" thickBot="1" x14ac:dyDescent="0.2">
      <c r="A21" s="263">
        <v>15</v>
      </c>
      <c r="B21" s="1094"/>
      <c r="C21" s="1095"/>
      <c r="D21" s="1095"/>
      <c r="E21" s="1095"/>
      <c r="F21" s="1095"/>
      <c r="G21" s="1095"/>
      <c r="H21" s="1095"/>
      <c r="I21" s="1095"/>
      <c r="J21" s="1095"/>
      <c r="K21" s="1095"/>
      <c r="L21" s="1095"/>
      <c r="M21" s="1095"/>
      <c r="N21" s="1095"/>
      <c r="O21" s="1095"/>
      <c r="P21" s="1096"/>
      <c r="Q21" s="1100"/>
      <c r="R21" s="1101"/>
      <c r="S21" s="1101"/>
      <c r="T21" s="1101"/>
      <c r="U21" s="1101"/>
      <c r="V21" s="1101"/>
      <c r="W21" s="1101"/>
      <c r="X21" s="1101"/>
      <c r="Y21" s="1101"/>
      <c r="Z21" s="1101"/>
      <c r="AA21" s="1101"/>
      <c r="AB21" s="1101"/>
      <c r="AC21" s="1101"/>
      <c r="AD21" s="1101"/>
      <c r="AE21" s="1102"/>
      <c r="AF21" s="1076"/>
      <c r="AG21" s="1077"/>
      <c r="AH21" s="1077"/>
      <c r="AI21" s="1077"/>
      <c r="AJ21" s="1078"/>
      <c r="AK21" s="1143"/>
      <c r="AL21" s="1144"/>
      <c r="AM21" s="1144"/>
      <c r="AN21" s="1144"/>
      <c r="AO21" s="1144"/>
      <c r="AP21" s="1144"/>
      <c r="AQ21" s="1144"/>
      <c r="AR21" s="1144"/>
      <c r="AS21" s="1144"/>
      <c r="AT21" s="1144"/>
      <c r="AU21" s="1141"/>
      <c r="AV21" s="1141"/>
      <c r="AW21" s="1141"/>
      <c r="AX21" s="1141"/>
      <c r="AY21" s="1142"/>
      <c r="AZ21" s="254"/>
      <c r="BA21" s="254"/>
      <c r="BB21" s="254"/>
      <c r="BC21" s="254"/>
      <c r="BD21" s="254"/>
      <c r="BE21" s="255"/>
      <c r="BF21" s="255"/>
      <c r="BG21" s="255"/>
      <c r="BH21" s="255"/>
      <c r="BI21" s="255"/>
      <c r="BJ21" s="255"/>
      <c r="BK21" s="255"/>
      <c r="BL21" s="255"/>
      <c r="BM21" s="255"/>
      <c r="BN21" s="255"/>
      <c r="BO21" s="255"/>
      <c r="BP21" s="255"/>
      <c r="BQ21" s="264">
        <v>15</v>
      </c>
      <c r="BR21" s="265"/>
      <c r="BS21" s="1071"/>
      <c r="BT21" s="1072"/>
      <c r="BU21" s="1072"/>
      <c r="BV21" s="1072"/>
      <c r="BW21" s="1072"/>
      <c r="BX21" s="1072"/>
      <c r="BY21" s="1072"/>
      <c r="BZ21" s="1072"/>
      <c r="CA21" s="1072"/>
      <c r="CB21" s="1072"/>
      <c r="CC21" s="1072"/>
      <c r="CD21" s="1072"/>
      <c r="CE21" s="1072"/>
      <c r="CF21" s="1072"/>
      <c r="CG21" s="1073"/>
      <c r="CH21" s="1046"/>
      <c r="CI21" s="1047"/>
      <c r="CJ21" s="1047"/>
      <c r="CK21" s="1047"/>
      <c r="CL21" s="1048"/>
      <c r="CM21" s="1046"/>
      <c r="CN21" s="1047"/>
      <c r="CO21" s="1047"/>
      <c r="CP21" s="1047"/>
      <c r="CQ21" s="1048"/>
      <c r="CR21" s="1046"/>
      <c r="CS21" s="1047"/>
      <c r="CT21" s="1047"/>
      <c r="CU21" s="1047"/>
      <c r="CV21" s="1048"/>
      <c r="CW21" s="1046"/>
      <c r="CX21" s="1047"/>
      <c r="CY21" s="1047"/>
      <c r="CZ21" s="1047"/>
      <c r="DA21" s="1048"/>
      <c r="DB21" s="1046"/>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256"/>
    </row>
    <row r="22" spans="1:131" s="257" customFormat="1" ht="26.25" customHeight="1" x14ac:dyDescent="0.15">
      <c r="A22" s="263">
        <v>16</v>
      </c>
      <c r="B22" s="1094"/>
      <c r="C22" s="1095"/>
      <c r="D22" s="1095"/>
      <c r="E22" s="1095"/>
      <c r="F22" s="1095"/>
      <c r="G22" s="1095"/>
      <c r="H22" s="1095"/>
      <c r="I22" s="1095"/>
      <c r="J22" s="1095"/>
      <c r="K22" s="1095"/>
      <c r="L22" s="1095"/>
      <c r="M22" s="1095"/>
      <c r="N22" s="1095"/>
      <c r="O22" s="1095"/>
      <c r="P22" s="1096"/>
      <c r="Q22" s="1138"/>
      <c r="R22" s="1139"/>
      <c r="S22" s="1139"/>
      <c r="T22" s="1139"/>
      <c r="U22" s="1139"/>
      <c r="V22" s="1139"/>
      <c r="W22" s="1139"/>
      <c r="X22" s="1139"/>
      <c r="Y22" s="1139"/>
      <c r="Z22" s="1139"/>
      <c r="AA22" s="1139"/>
      <c r="AB22" s="1139"/>
      <c r="AC22" s="1139"/>
      <c r="AD22" s="1139"/>
      <c r="AE22" s="1140"/>
      <c r="AF22" s="1076"/>
      <c r="AG22" s="1077"/>
      <c r="AH22" s="1077"/>
      <c r="AI22" s="1077"/>
      <c r="AJ22" s="1078"/>
      <c r="AK22" s="1134"/>
      <c r="AL22" s="1135"/>
      <c r="AM22" s="1135"/>
      <c r="AN22" s="1135"/>
      <c r="AO22" s="1135"/>
      <c r="AP22" s="1135"/>
      <c r="AQ22" s="1135"/>
      <c r="AR22" s="1135"/>
      <c r="AS22" s="1135"/>
      <c r="AT22" s="1135"/>
      <c r="AU22" s="1136"/>
      <c r="AV22" s="1136"/>
      <c r="AW22" s="1136"/>
      <c r="AX22" s="1136"/>
      <c r="AY22" s="1137"/>
      <c r="AZ22" s="1092" t="s">
        <v>391</v>
      </c>
      <c r="BA22" s="1092"/>
      <c r="BB22" s="1092"/>
      <c r="BC22" s="1092"/>
      <c r="BD22" s="1093"/>
      <c r="BE22" s="255"/>
      <c r="BF22" s="255"/>
      <c r="BG22" s="255"/>
      <c r="BH22" s="255"/>
      <c r="BI22" s="255"/>
      <c r="BJ22" s="255"/>
      <c r="BK22" s="255"/>
      <c r="BL22" s="255"/>
      <c r="BM22" s="255"/>
      <c r="BN22" s="255"/>
      <c r="BO22" s="255"/>
      <c r="BP22" s="255"/>
      <c r="BQ22" s="264">
        <v>16</v>
      </c>
      <c r="BR22" s="265"/>
      <c r="BS22" s="1071"/>
      <c r="BT22" s="1072"/>
      <c r="BU22" s="1072"/>
      <c r="BV22" s="1072"/>
      <c r="BW22" s="1072"/>
      <c r="BX22" s="1072"/>
      <c r="BY22" s="1072"/>
      <c r="BZ22" s="1072"/>
      <c r="CA22" s="1072"/>
      <c r="CB22" s="1072"/>
      <c r="CC22" s="1072"/>
      <c r="CD22" s="1072"/>
      <c r="CE22" s="1072"/>
      <c r="CF22" s="1072"/>
      <c r="CG22" s="1073"/>
      <c r="CH22" s="1046"/>
      <c r="CI22" s="1047"/>
      <c r="CJ22" s="1047"/>
      <c r="CK22" s="1047"/>
      <c r="CL22" s="1048"/>
      <c r="CM22" s="1046"/>
      <c r="CN22" s="1047"/>
      <c r="CO22" s="1047"/>
      <c r="CP22" s="1047"/>
      <c r="CQ22" s="1048"/>
      <c r="CR22" s="1046"/>
      <c r="CS22" s="1047"/>
      <c r="CT22" s="1047"/>
      <c r="CU22" s="1047"/>
      <c r="CV22" s="1048"/>
      <c r="CW22" s="1046"/>
      <c r="CX22" s="1047"/>
      <c r="CY22" s="1047"/>
      <c r="CZ22" s="1047"/>
      <c r="DA22" s="1048"/>
      <c r="DB22" s="1046"/>
      <c r="DC22" s="1047"/>
      <c r="DD22" s="1047"/>
      <c r="DE22" s="1047"/>
      <c r="DF22" s="1048"/>
      <c r="DG22" s="1046"/>
      <c r="DH22" s="1047"/>
      <c r="DI22" s="1047"/>
      <c r="DJ22" s="1047"/>
      <c r="DK22" s="1048"/>
      <c r="DL22" s="1046"/>
      <c r="DM22" s="1047"/>
      <c r="DN22" s="1047"/>
      <c r="DO22" s="1047"/>
      <c r="DP22" s="1048"/>
      <c r="DQ22" s="1046"/>
      <c r="DR22" s="1047"/>
      <c r="DS22" s="1047"/>
      <c r="DT22" s="1047"/>
      <c r="DU22" s="1048"/>
      <c r="DV22" s="1049"/>
      <c r="DW22" s="1050"/>
      <c r="DX22" s="1050"/>
      <c r="DY22" s="1050"/>
      <c r="DZ22" s="1051"/>
      <c r="EA22" s="256"/>
    </row>
    <row r="23" spans="1:131" s="257" customFormat="1" ht="26.25" customHeight="1" thickBot="1" x14ac:dyDescent="0.2">
      <c r="A23" s="266" t="s">
        <v>392</v>
      </c>
      <c r="B23" s="1001" t="s">
        <v>393</v>
      </c>
      <c r="C23" s="1002"/>
      <c r="D23" s="1002"/>
      <c r="E23" s="1002"/>
      <c r="F23" s="1002"/>
      <c r="G23" s="1002"/>
      <c r="H23" s="1002"/>
      <c r="I23" s="1002"/>
      <c r="J23" s="1002"/>
      <c r="K23" s="1002"/>
      <c r="L23" s="1002"/>
      <c r="M23" s="1002"/>
      <c r="N23" s="1002"/>
      <c r="O23" s="1002"/>
      <c r="P23" s="1003"/>
      <c r="Q23" s="1125">
        <v>97766</v>
      </c>
      <c r="R23" s="1126"/>
      <c r="S23" s="1126"/>
      <c r="T23" s="1126"/>
      <c r="U23" s="1126"/>
      <c r="V23" s="1126">
        <v>96183</v>
      </c>
      <c r="W23" s="1126"/>
      <c r="X23" s="1126"/>
      <c r="Y23" s="1126"/>
      <c r="Z23" s="1126"/>
      <c r="AA23" s="1126">
        <v>1583</v>
      </c>
      <c r="AB23" s="1126"/>
      <c r="AC23" s="1126"/>
      <c r="AD23" s="1126"/>
      <c r="AE23" s="1127"/>
      <c r="AF23" s="1128">
        <v>1497</v>
      </c>
      <c r="AG23" s="1126"/>
      <c r="AH23" s="1126"/>
      <c r="AI23" s="1126"/>
      <c r="AJ23" s="1129"/>
      <c r="AK23" s="1130"/>
      <c r="AL23" s="1131"/>
      <c r="AM23" s="1131"/>
      <c r="AN23" s="1131"/>
      <c r="AO23" s="1131"/>
      <c r="AP23" s="1126">
        <v>78193</v>
      </c>
      <c r="AQ23" s="1126"/>
      <c r="AR23" s="1126"/>
      <c r="AS23" s="1126"/>
      <c r="AT23" s="1126"/>
      <c r="AU23" s="1132"/>
      <c r="AV23" s="1132"/>
      <c r="AW23" s="1132"/>
      <c r="AX23" s="1132"/>
      <c r="AY23" s="1133"/>
      <c r="AZ23" s="1122" t="s">
        <v>394</v>
      </c>
      <c r="BA23" s="1123"/>
      <c r="BB23" s="1123"/>
      <c r="BC23" s="1123"/>
      <c r="BD23" s="1124"/>
      <c r="BE23" s="255"/>
      <c r="BF23" s="255"/>
      <c r="BG23" s="255"/>
      <c r="BH23" s="255"/>
      <c r="BI23" s="255"/>
      <c r="BJ23" s="255"/>
      <c r="BK23" s="255"/>
      <c r="BL23" s="255"/>
      <c r="BM23" s="255"/>
      <c r="BN23" s="255"/>
      <c r="BO23" s="255"/>
      <c r="BP23" s="255"/>
      <c r="BQ23" s="264">
        <v>17</v>
      </c>
      <c r="BR23" s="265"/>
      <c r="BS23" s="1071"/>
      <c r="BT23" s="1072"/>
      <c r="BU23" s="1072"/>
      <c r="BV23" s="1072"/>
      <c r="BW23" s="1072"/>
      <c r="BX23" s="1072"/>
      <c r="BY23" s="1072"/>
      <c r="BZ23" s="1072"/>
      <c r="CA23" s="1072"/>
      <c r="CB23" s="1072"/>
      <c r="CC23" s="1072"/>
      <c r="CD23" s="1072"/>
      <c r="CE23" s="1072"/>
      <c r="CF23" s="1072"/>
      <c r="CG23" s="1073"/>
      <c r="CH23" s="1046"/>
      <c r="CI23" s="1047"/>
      <c r="CJ23" s="1047"/>
      <c r="CK23" s="1047"/>
      <c r="CL23" s="1048"/>
      <c r="CM23" s="1046"/>
      <c r="CN23" s="1047"/>
      <c r="CO23" s="1047"/>
      <c r="CP23" s="1047"/>
      <c r="CQ23" s="1048"/>
      <c r="CR23" s="1046"/>
      <c r="CS23" s="1047"/>
      <c r="CT23" s="1047"/>
      <c r="CU23" s="1047"/>
      <c r="CV23" s="1048"/>
      <c r="CW23" s="1046"/>
      <c r="CX23" s="1047"/>
      <c r="CY23" s="1047"/>
      <c r="CZ23" s="1047"/>
      <c r="DA23" s="1048"/>
      <c r="DB23" s="1046"/>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256"/>
    </row>
    <row r="24" spans="1:131" s="257" customFormat="1" ht="26.25" customHeight="1" x14ac:dyDescent="0.15">
      <c r="A24" s="1121" t="s">
        <v>395</v>
      </c>
      <c r="B24" s="1121"/>
      <c r="C24" s="1121"/>
      <c r="D24" s="1121"/>
      <c r="E24" s="1121"/>
      <c r="F24" s="1121"/>
      <c r="G24" s="1121"/>
      <c r="H24" s="1121"/>
      <c r="I24" s="1121"/>
      <c r="J24" s="1121"/>
      <c r="K24" s="1121"/>
      <c r="L24" s="1121"/>
      <c r="M24" s="1121"/>
      <c r="N24" s="1121"/>
      <c r="O24" s="1121"/>
      <c r="P24" s="1121"/>
      <c r="Q24" s="1121"/>
      <c r="R24" s="1121"/>
      <c r="S24" s="1121"/>
      <c r="T24" s="1121"/>
      <c r="U24" s="1121"/>
      <c r="V24" s="1121"/>
      <c r="W24" s="1121"/>
      <c r="X24" s="1121"/>
      <c r="Y24" s="1121"/>
      <c r="Z24" s="1121"/>
      <c r="AA24" s="1121"/>
      <c r="AB24" s="1121"/>
      <c r="AC24" s="1121"/>
      <c r="AD24" s="1121"/>
      <c r="AE24" s="1121"/>
      <c r="AF24" s="1121"/>
      <c r="AG24" s="1121"/>
      <c r="AH24" s="1121"/>
      <c r="AI24" s="1121"/>
      <c r="AJ24" s="1121"/>
      <c r="AK24" s="1121"/>
      <c r="AL24" s="1121"/>
      <c r="AM24" s="1121"/>
      <c r="AN24" s="1121"/>
      <c r="AO24" s="1121"/>
      <c r="AP24" s="1121"/>
      <c r="AQ24" s="1121"/>
      <c r="AR24" s="1121"/>
      <c r="AS24" s="1121"/>
      <c r="AT24" s="1121"/>
      <c r="AU24" s="1121"/>
      <c r="AV24" s="1121"/>
      <c r="AW24" s="1121"/>
      <c r="AX24" s="1121"/>
      <c r="AY24" s="1121"/>
      <c r="AZ24" s="254"/>
      <c r="BA24" s="254"/>
      <c r="BB24" s="254"/>
      <c r="BC24" s="254"/>
      <c r="BD24" s="254"/>
      <c r="BE24" s="255"/>
      <c r="BF24" s="255"/>
      <c r="BG24" s="255"/>
      <c r="BH24" s="255"/>
      <c r="BI24" s="255"/>
      <c r="BJ24" s="255"/>
      <c r="BK24" s="255"/>
      <c r="BL24" s="255"/>
      <c r="BM24" s="255"/>
      <c r="BN24" s="255"/>
      <c r="BO24" s="255"/>
      <c r="BP24" s="255"/>
      <c r="BQ24" s="264">
        <v>18</v>
      </c>
      <c r="BR24" s="265"/>
      <c r="BS24" s="1071"/>
      <c r="BT24" s="1072"/>
      <c r="BU24" s="1072"/>
      <c r="BV24" s="1072"/>
      <c r="BW24" s="1072"/>
      <c r="BX24" s="1072"/>
      <c r="BY24" s="1072"/>
      <c r="BZ24" s="1072"/>
      <c r="CA24" s="1072"/>
      <c r="CB24" s="1072"/>
      <c r="CC24" s="1072"/>
      <c r="CD24" s="1072"/>
      <c r="CE24" s="1072"/>
      <c r="CF24" s="1072"/>
      <c r="CG24" s="1073"/>
      <c r="CH24" s="1046"/>
      <c r="CI24" s="1047"/>
      <c r="CJ24" s="1047"/>
      <c r="CK24" s="1047"/>
      <c r="CL24" s="1048"/>
      <c r="CM24" s="1046"/>
      <c r="CN24" s="1047"/>
      <c r="CO24" s="1047"/>
      <c r="CP24" s="1047"/>
      <c r="CQ24" s="1048"/>
      <c r="CR24" s="1046"/>
      <c r="CS24" s="1047"/>
      <c r="CT24" s="1047"/>
      <c r="CU24" s="1047"/>
      <c r="CV24" s="1048"/>
      <c r="CW24" s="1046"/>
      <c r="CX24" s="1047"/>
      <c r="CY24" s="1047"/>
      <c r="CZ24" s="1047"/>
      <c r="DA24" s="1048"/>
      <c r="DB24" s="1046"/>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256"/>
    </row>
    <row r="25" spans="1:131" s="249" customFormat="1" ht="26.25" customHeight="1" thickBot="1" x14ac:dyDescent="0.2">
      <c r="A25" s="1120" t="s">
        <v>396</v>
      </c>
      <c r="B25" s="1120"/>
      <c r="C25" s="1120"/>
      <c r="D25" s="1120"/>
      <c r="E25" s="1120"/>
      <c r="F25" s="1120"/>
      <c r="G25" s="1120"/>
      <c r="H25" s="1120"/>
      <c r="I25" s="1120"/>
      <c r="J25" s="1120"/>
      <c r="K25" s="1120"/>
      <c r="L25" s="1120"/>
      <c r="M25" s="1120"/>
      <c r="N25" s="1120"/>
      <c r="O25" s="1120"/>
      <c r="P25" s="1120"/>
      <c r="Q25" s="1120"/>
      <c r="R25" s="1120"/>
      <c r="S25" s="1120"/>
      <c r="T25" s="1120"/>
      <c r="U25" s="1120"/>
      <c r="V25" s="1120"/>
      <c r="W25" s="1120"/>
      <c r="X25" s="1120"/>
      <c r="Y25" s="1120"/>
      <c r="Z25" s="1120"/>
      <c r="AA25" s="1120"/>
      <c r="AB25" s="1120"/>
      <c r="AC25" s="1120"/>
      <c r="AD25" s="1120"/>
      <c r="AE25" s="1120"/>
      <c r="AF25" s="1120"/>
      <c r="AG25" s="1120"/>
      <c r="AH25" s="1120"/>
      <c r="AI25" s="1120"/>
      <c r="AJ25" s="1120"/>
      <c r="AK25" s="1120"/>
      <c r="AL25" s="1120"/>
      <c r="AM25" s="1120"/>
      <c r="AN25" s="1120"/>
      <c r="AO25" s="1120"/>
      <c r="AP25" s="1120"/>
      <c r="AQ25" s="1120"/>
      <c r="AR25" s="1120"/>
      <c r="AS25" s="1120"/>
      <c r="AT25" s="1120"/>
      <c r="AU25" s="1120"/>
      <c r="AV25" s="1120"/>
      <c r="AW25" s="1120"/>
      <c r="AX25" s="1120"/>
      <c r="AY25" s="1120"/>
      <c r="AZ25" s="1120"/>
      <c r="BA25" s="1120"/>
      <c r="BB25" s="1120"/>
      <c r="BC25" s="1120"/>
      <c r="BD25" s="1120"/>
      <c r="BE25" s="1120"/>
      <c r="BF25" s="1120"/>
      <c r="BG25" s="1120"/>
      <c r="BH25" s="1120"/>
      <c r="BI25" s="1120"/>
      <c r="BJ25" s="254"/>
      <c r="BK25" s="254"/>
      <c r="BL25" s="254"/>
      <c r="BM25" s="254"/>
      <c r="BN25" s="254"/>
      <c r="BO25" s="267"/>
      <c r="BP25" s="267"/>
      <c r="BQ25" s="264">
        <v>19</v>
      </c>
      <c r="BR25" s="265"/>
      <c r="BS25" s="1071"/>
      <c r="BT25" s="1072"/>
      <c r="BU25" s="1072"/>
      <c r="BV25" s="1072"/>
      <c r="BW25" s="1072"/>
      <c r="BX25" s="1072"/>
      <c r="BY25" s="1072"/>
      <c r="BZ25" s="1072"/>
      <c r="CA25" s="1072"/>
      <c r="CB25" s="1072"/>
      <c r="CC25" s="1072"/>
      <c r="CD25" s="1072"/>
      <c r="CE25" s="1072"/>
      <c r="CF25" s="1072"/>
      <c r="CG25" s="1073"/>
      <c r="CH25" s="1046"/>
      <c r="CI25" s="1047"/>
      <c r="CJ25" s="1047"/>
      <c r="CK25" s="1047"/>
      <c r="CL25" s="1048"/>
      <c r="CM25" s="1046"/>
      <c r="CN25" s="1047"/>
      <c r="CO25" s="1047"/>
      <c r="CP25" s="1047"/>
      <c r="CQ25" s="1048"/>
      <c r="CR25" s="1046"/>
      <c r="CS25" s="1047"/>
      <c r="CT25" s="1047"/>
      <c r="CU25" s="1047"/>
      <c r="CV25" s="1048"/>
      <c r="CW25" s="1046"/>
      <c r="CX25" s="1047"/>
      <c r="CY25" s="1047"/>
      <c r="CZ25" s="1047"/>
      <c r="DA25" s="1048"/>
      <c r="DB25" s="1046"/>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248"/>
    </row>
    <row r="26" spans="1:131" s="249" customFormat="1" ht="26.25" customHeight="1" x14ac:dyDescent="0.15">
      <c r="A26" s="1052" t="s">
        <v>370</v>
      </c>
      <c r="B26" s="1053"/>
      <c r="C26" s="1053"/>
      <c r="D26" s="1053"/>
      <c r="E26" s="1053"/>
      <c r="F26" s="1053"/>
      <c r="G26" s="1053"/>
      <c r="H26" s="1053"/>
      <c r="I26" s="1053"/>
      <c r="J26" s="1053"/>
      <c r="K26" s="1053"/>
      <c r="L26" s="1053"/>
      <c r="M26" s="1053"/>
      <c r="N26" s="1053"/>
      <c r="O26" s="1053"/>
      <c r="P26" s="1054"/>
      <c r="Q26" s="1058" t="s">
        <v>397</v>
      </c>
      <c r="R26" s="1059"/>
      <c r="S26" s="1059"/>
      <c r="T26" s="1059"/>
      <c r="U26" s="1060"/>
      <c r="V26" s="1058" t="s">
        <v>398</v>
      </c>
      <c r="W26" s="1059"/>
      <c r="X26" s="1059"/>
      <c r="Y26" s="1059"/>
      <c r="Z26" s="1060"/>
      <c r="AA26" s="1058" t="s">
        <v>399</v>
      </c>
      <c r="AB26" s="1059"/>
      <c r="AC26" s="1059"/>
      <c r="AD26" s="1059"/>
      <c r="AE26" s="1059"/>
      <c r="AF26" s="1116" t="s">
        <v>400</v>
      </c>
      <c r="AG26" s="1065"/>
      <c r="AH26" s="1065"/>
      <c r="AI26" s="1065"/>
      <c r="AJ26" s="1117"/>
      <c r="AK26" s="1059" t="s">
        <v>401</v>
      </c>
      <c r="AL26" s="1059"/>
      <c r="AM26" s="1059"/>
      <c r="AN26" s="1059"/>
      <c r="AO26" s="1060"/>
      <c r="AP26" s="1058" t="s">
        <v>402</v>
      </c>
      <c r="AQ26" s="1059"/>
      <c r="AR26" s="1059"/>
      <c r="AS26" s="1059"/>
      <c r="AT26" s="1060"/>
      <c r="AU26" s="1058" t="s">
        <v>403</v>
      </c>
      <c r="AV26" s="1059"/>
      <c r="AW26" s="1059"/>
      <c r="AX26" s="1059"/>
      <c r="AY26" s="1060"/>
      <c r="AZ26" s="1058" t="s">
        <v>404</v>
      </c>
      <c r="BA26" s="1059"/>
      <c r="BB26" s="1059"/>
      <c r="BC26" s="1059"/>
      <c r="BD26" s="1060"/>
      <c r="BE26" s="1058" t="s">
        <v>377</v>
      </c>
      <c r="BF26" s="1059"/>
      <c r="BG26" s="1059"/>
      <c r="BH26" s="1059"/>
      <c r="BI26" s="1074"/>
      <c r="BJ26" s="254"/>
      <c r="BK26" s="254"/>
      <c r="BL26" s="254"/>
      <c r="BM26" s="254"/>
      <c r="BN26" s="254"/>
      <c r="BO26" s="267"/>
      <c r="BP26" s="267"/>
      <c r="BQ26" s="264">
        <v>20</v>
      </c>
      <c r="BR26" s="265"/>
      <c r="BS26" s="1071"/>
      <c r="BT26" s="1072"/>
      <c r="BU26" s="1072"/>
      <c r="BV26" s="1072"/>
      <c r="BW26" s="1072"/>
      <c r="BX26" s="1072"/>
      <c r="BY26" s="1072"/>
      <c r="BZ26" s="1072"/>
      <c r="CA26" s="1072"/>
      <c r="CB26" s="1072"/>
      <c r="CC26" s="1072"/>
      <c r="CD26" s="1072"/>
      <c r="CE26" s="1072"/>
      <c r="CF26" s="1072"/>
      <c r="CG26" s="1073"/>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8"/>
    </row>
    <row r="27" spans="1:131" s="249" customFormat="1" ht="26.25" customHeight="1" thickBot="1" x14ac:dyDescent="0.2">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18"/>
      <c r="AG27" s="1068"/>
      <c r="AH27" s="1068"/>
      <c r="AI27" s="1068"/>
      <c r="AJ27" s="1119"/>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4"/>
      <c r="BK27" s="254"/>
      <c r="BL27" s="254"/>
      <c r="BM27" s="254"/>
      <c r="BN27" s="254"/>
      <c r="BO27" s="267"/>
      <c r="BP27" s="267"/>
      <c r="BQ27" s="264">
        <v>21</v>
      </c>
      <c r="BR27" s="265"/>
      <c r="BS27" s="1071"/>
      <c r="BT27" s="1072"/>
      <c r="BU27" s="1072"/>
      <c r="BV27" s="1072"/>
      <c r="BW27" s="1072"/>
      <c r="BX27" s="1072"/>
      <c r="BY27" s="1072"/>
      <c r="BZ27" s="1072"/>
      <c r="CA27" s="1072"/>
      <c r="CB27" s="1072"/>
      <c r="CC27" s="1072"/>
      <c r="CD27" s="1072"/>
      <c r="CE27" s="1072"/>
      <c r="CF27" s="1072"/>
      <c r="CG27" s="1073"/>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8"/>
    </row>
    <row r="28" spans="1:131" s="249" customFormat="1" ht="26.25" customHeight="1" thickTop="1" x14ac:dyDescent="0.15">
      <c r="A28" s="268">
        <v>1</v>
      </c>
      <c r="B28" s="1107" t="s">
        <v>405</v>
      </c>
      <c r="C28" s="1108"/>
      <c r="D28" s="1108"/>
      <c r="E28" s="1108"/>
      <c r="F28" s="1108"/>
      <c r="G28" s="1108"/>
      <c r="H28" s="1108"/>
      <c r="I28" s="1108"/>
      <c r="J28" s="1108"/>
      <c r="K28" s="1108"/>
      <c r="L28" s="1108"/>
      <c r="M28" s="1108"/>
      <c r="N28" s="1108"/>
      <c r="O28" s="1108"/>
      <c r="P28" s="1109"/>
      <c r="Q28" s="1110">
        <v>19003</v>
      </c>
      <c r="R28" s="1111"/>
      <c r="S28" s="1111"/>
      <c r="T28" s="1111"/>
      <c r="U28" s="1111"/>
      <c r="V28" s="1111">
        <v>18417</v>
      </c>
      <c r="W28" s="1111"/>
      <c r="X28" s="1111"/>
      <c r="Y28" s="1111"/>
      <c r="Z28" s="1111"/>
      <c r="AA28" s="1111">
        <v>586</v>
      </c>
      <c r="AB28" s="1111"/>
      <c r="AC28" s="1111"/>
      <c r="AD28" s="1111"/>
      <c r="AE28" s="1112"/>
      <c r="AF28" s="1113">
        <v>586</v>
      </c>
      <c r="AG28" s="1111"/>
      <c r="AH28" s="1111"/>
      <c r="AI28" s="1111"/>
      <c r="AJ28" s="1114"/>
      <c r="AK28" s="1115">
        <v>1842</v>
      </c>
      <c r="AL28" s="1103"/>
      <c r="AM28" s="1103"/>
      <c r="AN28" s="1103"/>
      <c r="AO28" s="1103"/>
      <c r="AP28" s="1103" t="s">
        <v>603</v>
      </c>
      <c r="AQ28" s="1103"/>
      <c r="AR28" s="1103"/>
      <c r="AS28" s="1103"/>
      <c r="AT28" s="1103"/>
      <c r="AU28" s="1103" t="s">
        <v>533</v>
      </c>
      <c r="AV28" s="1103"/>
      <c r="AW28" s="1103"/>
      <c r="AX28" s="1103"/>
      <c r="AY28" s="1103"/>
      <c r="AZ28" s="1104" t="s">
        <v>533</v>
      </c>
      <c r="BA28" s="1104"/>
      <c r="BB28" s="1104"/>
      <c r="BC28" s="1104"/>
      <c r="BD28" s="1104"/>
      <c r="BE28" s="1105"/>
      <c r="BF28" s="1105"/>
      <c r="BG28" s="1105"/>
      <c r="BH28" s="1105"/>
      <c r="BI28" s="1106"/>
      <c r="BJ28" s="254"/>
      <c r="BK28" s="254"/>
      <c r="BL28" s="254"/>
      <c r="BM28" s="254"/>
      <c r="BN28" s="254"/>
      <c r="BO28" s="267"/>
      <c r="BP28" s="267"/>
      <c r="BQ28" s="264">
        <v>22</v>
      </c>
      <c r="BR28" s="265"/>
      <c r="BS28" s="1071"/>
      <c r="BT28" s="1072"/>
      <c r="BU28" s="1072"/>
      <c r="BV28" s="1072"/>
      <c r="BW28" s="1072"/>
      <c r="BX28" s="1072"/>
      <c r="BY28" s="1072"/>
      <c r="BZ28" s="1072"/>
      <c r="CA28" s="1072"/>
      <c r="CB28" s="1072"/>
      <c r="CC28" s="1072"/>
      <c r="CD28" s="1072"/>
      <c r="CE28" s="1072"/>
      <c r="CF28" s="1072"/>
      <c r="CG28" s="1073"/>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8"/>
    </row>
    <row r="29" spans="1:131" s="249" customFormat="1" ht="26.25" customHeight="1" x14ac:dyDescent="0.15">
      <c r="A29" s="268">
        <v>2</v>
      </c>
      <c r="B29" s="1094" t="s">
        <v>406</v>
      </c>
      <c r="C29" s="1095"/>
      <c r="D29" s="1095"/>
      <c r="E29" s="1095"/>
      <c r="F29" s="1095"/>
      <c r="G29" s="1095"/>
      <c r="H29" s="1095"/>
      <c r="I29" s="1095"/>
      <c r="J29" s="1095"/>
      <c r="K29" s="1095"/>
      <c r="L29" s="1095"/>
      <c r="M29" s="1095"/>
      <c r="N29" s="1095"/>
      <c r="O29" s="1095"/>
      <c r="P29" s="1096"/>
      <c r="Q29" s="1100">
        <v>21430</v>
      </c>
      <c r="R29" s="1101"/>
      <c r="S29" s="1101"/>
      <c r="T29" s="1101"/>
      <c r="U29" s="1101"/>
      <c r="V29" s="1101">
        <v>20953</v>
      </c>
      <c r="W29" s="1101"/>
      <c r="X29" s="1101"/>
      <c r="Y29" s="1101"/>
      <c r="Z29" s="1101"/>
      <c r="AA29" s="1101">
        <v>477</v>
      </c>
      <c r="AB29" s="1101"/>
      <c r="AC29" s="1101"/>
      <c r="AD29" s="1101"/>
      <c r="AE29" s="1102"/>
      <c r="AF29" s="1076">
        <v>477</v>
      </c>
      <c r="AG29" s="1077"/>
      <c r="AH29" s="1077"/>
      <c r="AI29" s="1077"/>
      <c r="AJ29" s="1078"/>
      <c r="AK29" s="1037">
        <v>3207</v>
      </c>
      <c r="AL29" s="1028"/>
      <c r="AM29" s="1028"/>
      <c r="AN29" s="1028"/>
      <c r="AO29" s="1028"/>
      <c r="AP29" s="1028" t="s">
        <v>603</v>
      </c>
      <c r="AQ29" s="1028"/>
      <c r="AR29" s="1028"/>
      <c r="AS29" s="1028"/>
      <c r="AT29" s="1028"/>
      <c r="AU29" s="1028" t="s">
        <v>533</v>
      </c>
      <c r="AV29" s="1028"/>
      <c r="AW29" s="1028"/>
      <c r="AX29" s="1028"/>
      <c r="AY29" s="1028"/>
      <c r="AZ29" s="1099" t="s">
        <v>533</v>
      </c>
      <c r="BA29" s="1099"/>
      <c r="BB29" s="1099"/>
      <c r="BC29" s="1099"/>
      <c r="BD29" s="1099"/>
      <c r="BE29" s="1089"/>
      <c r="BF29" s="1089"/>
      <c r="BG29" s="1089"/>
      <c r="BH29" s="1089"/>
      <c r="BI29" s="1090"/>
      <c r="BJ29" s="254"/>
      <c r="BK29" s="254"/>
      <c r="BL29" s="254"/>
      <c r="BM29" s="254"/>
      <c r="BN29" s="254"/>
      <c r="BO29" s="267"/>
      <c r="BP29" s="267"/>
      <c r="BQ29" s="264">
        <v>23</v>
      </c>
      <c r="BR29" s="265"/>
      <c r="BS29" s="1071"/>
      <c r="BT29" s="1072"/>
      <c r="BU29" s="1072"/>
      <c r="BV29" s="1072"/>
      <c r="BW29" s="1072"/>
      <c r="BX29" s="1072"/>
      <c r="BY29" s="1072"/>
      <c r="BZ29" s="1072"/>
      <c r="CA29" s="1072"/>
      <c r="CB29" s="1072"/>
      <c r="CC29" s="1072"/>
      <c r="CD29" s="1072"/>
      <c r="CE29" s="1072"/>
      <c r="CF29" s="1072"/>
      <c r="CG29" s="1073"/>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8"/>
    </row>
    <row r="30" spans="1:131" s="249" customFormat="1" ht="26.25" customHeight="1" x14ac:dyDescent="0.15">
      <c r="A30" s="268">
        <v>3</v>
      </c>
      <c r="B30" s="1094" t="s">
        <v>407</v>
      </c>
      <c r="C30" s="1095"/>
      <c r="D30" s="1095"/>
      <c r="E30" s="1095"/>
      <c r="F30" s="1095"/>
      <c r="G30" s="1095"/>
      <c r="H30" s="1095"/>
      <c r="I30" s="1095"/>
      <c r="J30" s="1095"/>
      <c r="K30" s="1095"/>
      <c r="L30" s="1095"/>
      <c r="M30" s="1095"/>
      <c r="N30" s="1095"/>
      <c r="O30" s="1095"/>
      <c r="P30" s="1096"/>
      <c r="Q30" s="1100">
        <v>2488</v>
      </c>
      <c r="R30" s="1101"/>
      <c r="S30" s="1101"/>
      <c r="T30" s="1101"/>
      <c r="U30" s="1101"/>
      <c r="V30" s="1101">
        <v>2485</v>
      </c>
      <c r="W30" s="1101"/>
      <c r="X30" s="1101"/>
      <c r="Y30" s="1101"/>
      <c r="Z30" s="1101"/>
      <c r="AA30" s="1101">
        <v>3</v>
      </c>
      <c r="AB30" s="1101"/>
      <c r="AC30" s="1101"/>
      <c r="AD30" s="1101"/>
      <c r="AE30" s="1102"/>
      <c r="AF30" s="1076">
        <v>3</v>
      </c>
      <c r="AG30" s="1077"/>
      <c r="AH30" s="1077"/>
      <c r="AI30" s="1077"/>
      <c r="AJ30" s="1078"/>
      <c r="AK30" s="1037">
        <v>563</v>
      </c>
      <c r="AL30" s="1028"/>
      <c r="AM30" s="1028"/>
      <c r="AN30" s="1028"/>
      <c r="AO30" s="1028"/>
      <c r="AP30" s="1028" t="s">
        <v>603</v>
      </c>
      <c r="AQ30" s="1028"/>
      <c r="AR30" s="1028"/>
      <c r="AS30" s="1028"/>
      <c r="AT30" s="1028"/>
      <c r="AU30" s="1028" t="s">
        <v>533</v>
      </c>
      <c r="AV30" s="1028"/>
      <c r="AW30" s="1028"/>
      <c r="AX30" s="1028"/>
      <c r="AY30" s="1028"/>
      <c r="AZ30" s="1099" t="s">
        <v>533</v>
      </c>
      <c r="BA30" s="1099"/>
      <c r="BB30" s="1099"/>
      <c r="BC30" s="1099"/>
      <c r="BD30" s="1099"/>
      <c r="BE30" s="1089"/>
      <c r="BF30" s="1089"/>
      <c r="BG30" s="1089"/>
      <c r="BH30" s="1089"/>
      <c r="BI30" s="1090"/>
      <c r="BJ30" s="254"/>
      <c r="BK30" s="254"/>
      <c r="BL30" s="254"/>
      <c r="BM30" s="254"/>
      <c r="BN30" s="254"/>
      <c r="BO30" s="267"/>
      <c r="BP30" s="267"/>
      <c r="BQ30" s="264">
        <v>24</v>
      </c>
      <c r="BR30" s="265"/>
      <c r="BS30" s="1071"/>
      <c r="BT30" s="1072"/>
      <c r="BU30" s="1072"/>
      <c r="BV30" s="1072"/>
      <c r="BW30" s="1072"/>
      <c r="BX30" s="1072"/>
      <c r="BY30" s="1072"/>
      <c r="BZ30" s="1072"/>
      <c r="CA30" s="1072"/>
      <c r="CB30" s="1072"/>
      <c r="CC30" s="1072"/>
      <c r="CD30" s="1072"/>
      <c r="CE30" s="1072"/>
      <c r="CF30" s="1072"/>
      <c r="CG30" s="1073"/>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8"/>
    </row>
    <row r="31" spans="1:131" s="249" customFormat="1" ht="26.25" customHeight="1" x14ac:dyDescent="0.15">
      <c r="A31" s="268">
        <v>4</v>
      </c>
      <c r="B31" s="1094" t="s">
        <v>408</v>
      </c>
      <c r="C31" s="1095"/>
      <c r="D31" s="1095"/>
      <c r="E31" s="1095"/>
      <c r="F31" s="1095"/>
      <c r="G31" s="1095"/>
      <c r="H31" s="1095"/>
      <c r="I31" s="1095"/>
      <c r="J31" s="1095"/>
      <c r="K31" s="1095"/>
      <c r="L31" s="1095"/>
      <c r="M31" s="1095"/>
      <c r="N31" s="1095"/>
      <c r="O31" s="1095"/>
      <c r="P31" s="1096"/>
      <c r="Q31" s="1100">
        <v>39</v>
      </c>
      <c r="R31" s="1101"/>
      <c r="S31" s="1101"/>
      <c r="T31" s="1101"/>
      <c r="U31" s="1101"/>
      <c r="V31" s="1101">
        <v>39</v>
      </c>
      <c r="W31" s="1101"/>
      <c r="X31" s="1101"/>
      <c r="Y31" s="1101"/>
      <c r="Z31" s="1101"/>
      <c r="AA31" s="1101">
        <v>0</v>
      </c>
      <c r="AB31" s="1101"/>
      <c r="AC31" s="1101"/>
      <c r="AD31" s="1101"/>
      <c r="AE31" s="1102"/>
      <c r="AF31" s="1076" t="s">
        <v>409</v>
      </c>
      <c r="AG31" s="1077"/>
      <c r="AH31" s="1077"/>
      <c r="AI31" s="1077"/>
      <c r="AJ31" s="1078"/>
      <c r="AK31" s="1037">
        <v>6</v>
      </c>
      <c r="AL31" s="1028"/>
      <c r="AM31" s="1028"/>
      <c r="AN31" s="1028"/>
      <c r="AO31" s="1028"/>
      <c r="AP31" s="1028" t="s">
        <v>603</v>
      </c>
      <c r="AQ31" s="1028"/>
      <c r="AR31" s="1028"/>
      <c r="AS31" s="1028"/>
      <c r="AT31" s="1028"/>
      <c r="AU31" s="1028" t="s">
        <v>533</v>
      </c>
      <c r="AV31" s="1028"/>
      <c r="AW31" s="1028"/>
      <c r="AX31" s="1028"/>
      <c r="AY31" s="1028"/>
      <c r="AZ31" s="1099" t="s">
        <v>533</v>
      </c>
      <c r="BA31" s="1099"/>
      <c r="BB31" s="1099"/>
      <c r="BC31" s="1099"/>
      <c r="BD31" s="1099"/>
      <c r="BE31" s="1089"/>
      <c r="BF31" s="1089"/>
      <c r="BG31" s="1089"/>
      <c r="BH31" s="1089"/>
      <c r="BI31" s="1090"/>
      <c r="BJ31" s="254"/>
      <c r="BK31" s="254"/>
      <c r="BL31" s="254"/>
      <c r="BM31" s="254"/>
      <c r="BN31" s="254"/>
      <c r="BO31" s="267"/>
      <c r="BP31" s="267"/>
      <c r="BQ31" s="264">
        <v>25</v>
      </c>
      <c r="BR31" s="265"/>
      <c r="BS31" s="1071"/>
      <c r="BT31" s="1072"/>
      <c r="BU31" s="1072"/>
      <c r="BV31" s="1072"/>
      <c r="BW31" s="1072"/>
      <c r="BX31" s="1072"/>
      <c r="BY31" s="1072"/>
      <c r="BZ31" s="1072"/>
      <c r="CA31" s="1072"/>
      <c r="CB31" s="1072"/>
      <c r="CC31" s="1072"/>
      <c r="CD31" s="1072"/>
      <c r="CE31" s="1072"/>
      <c r="CF31" s="1072"/>
      <c r="CG31" s="1073"/>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8"/>
    </row>
    <row r="32" spans="1:131" s="249" customFormat="1" ht="26.25" customHeight="1" x14ac:dyDescent="0.15">
      <c r="A32" s="268">
        <v>5</v>
      </c>
      <c r="B32" s="1094" t="s">
        <v>410</v>
      </c>
      <c r="C32" s="1095"/>
      <c r="D32" s="1095"/>
      <c r="E32" s="1095"/>
      <c r="F32" s="1095"/>
      <c r="G32" s="1095"/>
      <c r="H32" s="1095"/>
      <c r="I32" s="1095"/>
      <c r="J32" s="1095"/>
      <c r="K32" s="1095"/>
      <c r="L32" s="1095"/>
      <c r="M32" s="1095"/>
      <c r="N32" s="1095"/>
      <c r="O32" s="1095"/>
      <c r="P32" s="1096"/>
      <c r="Q32" s="1100">
        <v>5511</v>
      </c>
      <c r="R32" s="1101"/>
      <c r="S32" s="1101"/>
      <c r="T32" s="1101"/>
      <c r="U32" s="1101"/>
      <c r="V32" s="1101">
        <v>4566</v>
      </c>
      <c r="W32" s="1101"/>
      <c r="X32" s="1101"/>
      <c r="Y32" s="1101"/>
      <c r="Z32" s="1101"/>
      <c r="AA32" s="1101">
        <v>945</v>
      </c>
      <c r="AB32" s="1101"/>
      <c r="AC32" s="1101"/>
      <c r="AD32" s="1101"/>
      <c r="AE32" s="1102"/>
      <c r="AF32" s="1076">
        <v>4270</v>
      </c>
      <c r="AG32" s="1077"/>
      <c r="AH32" s="1077"/>
      <c r="AI32" s="1077"/>
      <c r="AJ32" s="1078"/>
      <c r="AK32" s="1037">
        <v>38</v>
      </c>
      <c r="AL32" s="1028"/>
      <c r="AM32" s="1028"/>
      <c r="AN32" s="1028"/>
      <c r="AO32" s="1028"/>
      <c r="AP32" s="1028">
        <v>2101</v>
      </c>
      <c r="AQ32" s="1028"/>
      <c r="AR32" s="1028"/>
      <c r="AS32" s="1028"/>
      <c r="AT32" s="1028"/>
      <c r="AU32" s="1028">
        <v>111</v>
      </c>
      <c r="AV32" s="1028"/>
      <c r="AW32" s="1028"/>
      <c r="AX32" s="1028"/>
      <c r="AY32" s="1028"/>
      <c r="AZ32" s="1099" t="s">
        <v>533</v>
      </c>
      <c r="BA32" s="1099"/>
      <c r="BB32" s="1099"/>
      <c r="BC32" s="1099"/>
      <c r="BD32" s="1099"/>
      <c r="BE32" s="1089" t="s">
        <v>411</v>
      </c>
      <c r="BF32" s="1089"/>
      <c r="BG32" s="1089"/>
      <c r="BH32" s="1089"/>
      <c r="BI32" s="1090"/>
      <c r="BJ32" s="254"/>
      <c r="BK32" s="254"/>
      <c r="BL32" s="254"/>
      <c r="BM32" s="254"/>
      <c r="BN32" s="254"/>
      <c r="BO32" s="267"/>
      <c r="BP32" s="267"/>
      <c r="BQ32" s="264">
        <v>26</v>
      </c>
      <c r="BR32" s="265"/>
      <c r="BS32" s="1071"/>
      <c r="BT32" s="1072"/>
      <c r="BU32" s="1072"/>
      <c r="BV32" s="1072"/>
      <c r="BW32" s="1072"/>
      <c r="BX32" s="1072"/>
      <c r="BY32" s="1072"/>
      <c r="BZ32" s="1072"/>
      <c r="CA32" s="1072"/>
      <c r="CB32" s="1072"/>
      <c r="CC32" s="1072"/>
      <c r="CD32" s="1072"/>
      <c r="CE32" s="1072"/>
      <c r="CF32" s="1072"/>
      <c r="CG32" s="1073"/>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8"/>
    </row>
    <row r="33" spans="1:131" s="249" customFormat="1" ht="26.25" customHeight="1" x14ac:dyDescent="0.15">
      <c r="A33" s="268">
        <v>6</v>
      </c>
      <c r="B33" s="1094" t="s">
        <v>412</v>
      </c>
      <c r="C33" s="1095"/>
      <c r="D33" s="1095"/>
      <c r="E33" s="1095"/>
      <c r="F33" s="1095"/>
      <c r="G33" s="1095"/>
      <c r="H33" s="1095"/>
      <c r="I33" s="1095"/>
      <c r="J33" s="1095"/>
      <c r="K33" s="1095"/>
      <c r="L33" s="1095"/>
      <c r="M33" s="1095"/>
      <c r="N33" s="1095"/>
      <c r="O33" s="1095"/>
      <c r="P33" s="1096"/>
      <c r="Q33" s="1100">
        <v>8867</v>
      </c>
      <c r="R33" s="1101"/>
      <c r="S33" s="1101"/>
      <c r="T33" s="1101"/>
      <c r="U33" s="1101"/>
      <c r="V33" s="1101">
        <v>8955</v>
      </c>
      <c r="W33" s="1101"/>
      <c r="X33" s="1101"/>
      <c r="Y33" s="1101"/>
      <c r="Z33" s="1101"/>
      <c r="AA33" s="1101">
        <v>-88</v>
      </c>
      <c r="AB33" s="1101"/>
      <c r="AC33" s="1101"/>
      <c r="AD33" s="1101"/>
      <c r="AE33" s="1102"/>
      <c r="AF33" s="1076">
        <v>-585</v>
      </c>
      <c r="AG33" s="1077"/>
      <c r="AH33" s="1077"/>
      <c r="AI33" s="1077"/>
      <c r="AJ33" s="1078"/>
      <c r="AK33" s="1037">
        <v>2020</v>
      </c>
      <c r="AL33" s="1028"/>
      <c r="AM33" s="1028"/>
      <c r="AN33" s="1028"/>
      <c r="AO33" s="1028"/>
      <c r="AP33" s="1028">
        <v>6502</v>
      </c>
      <c r="AQ33" s="1028"/>
      <c r="AR33" s="1028"/>
      <c r="AS33" s="1028"/>
      <c r="AT33" s="1028"/>
      <c r="AU33" s="1028">
        <v>4032</v>
      </c>
      <c r="AV33" s="1028"/>
      <c r="AW33" s="1028"/>
      <c r="AX33" s="1028"/>
      <c r="AY33" s="1028"/>
      <c r="AZ33" s="1099">
        <v>7.9</v>
      </c>
      <c r="BA33" s="1099"/>
      <c r="BB33" s="1099"/>
      <c r="BC33" s="1099"/>
      <c r="BD33" s="1099"/>
      <c r="BE33" s="1089" t="s">
        <v>413</v>
      </c>
      <c r="BF33" s="1089"/>
      <c r="BG33" s="1089"/>
      <c r="BH33" s="1089"/>
      <c r="BI33" s="1090"/>
      <c r="BJ33" s="254"/>
      <c r="BK33" s="254"/>
      <c r="BL33" s="254"/>
      <c r="BM33" s="254"/>
      <c r="BN33" s="254"/>
      <c r="BO33" s="267"/>
      <c r="BP33" s="267"/>
      <c r="BQ33" s="264">
        <v>27</v>
      </c>
      <c r="BR33" s="265"/>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8"/>
    </row>
    <row r="34" spans="1:131" s="249" customFormat="1" ht="26.25" customHeight="1" x14ac:dyDescent="0.15">
      <c r="A34" s="268">
        <v>7</v>
      </c>
      <c r="B34" s="1094" t="s">
        <v>414</v>
      </c>
      <c r="C34" s="1095"/>
      <c r="D34" s="1095"/>
      <c r="E34" s="1095"/>
      <c r="F34" s="1095"/>
      <c r="G34" s="1095"/>
      <c r="H34" s="1095"/>
      <c r="I34" s="1095"/>
      <c r="J34" s="1095"/>
      <c r="K34" s="1095"/>
      <c r="L34" s="1095"/>
      <c r="M34" s="1095"/>
      <c r="N34" s="1095"/>
      <c r="O34" s="1095"/>
      <c r="P34" s="1096"/>
      <c r="Q34" s="1100">
        <v>445</v>
      </c>
      <c r="R34" s="1101"/>
      <c r="S34" s="1101"/>
      <c r="T34" s="1101"/>
      <c r="U34" s="1101"/>
      <c r="V34" s="1101">
        <v>320</v>
      </c>
      <c r="W34" s="1101"/>
      <c r="X34" s="1101"/>
      <c r="Y34" s="1101"/>
      <c r="Z34" s="1101"/>
      <c r="AA34" s="1101">
        <v>125</v>
      </c>
      <c r="AB34" s="1101"/>
      <c r="AC34" s="1101"/>
      <c r="AD34" s="1101"/>
      <c r="AE34" s="1102"/>
      <c r="AF34" s="1076">
        <v>529</v>
      </c>
      <c r="AG34" s="1077"/>
      <c r="AH34" s="1077"/>
      <c r="AI34" s="1077"/>
      <c r="AJ34" s="1078"/>
      <c r="AK34" s="1037">
        <v>85</v>
      </c>
      <c r="AL34" s="1028"/>
      <c r="AM34" s="1028"/>
      <c r="AN34" s="1028"/>
      <c r="AO34" s="1028"/>
      <c r="AP34" s="1028">
        <v>752</v>
      </c>
      <c r="AQ34" s="1028"/>
      <c r="AR34" s="1028"/>
      <c r="AS34" s="1028"/>
      <c r="AT34" s="1028"/>
      <c r="AU34" s="1028">
        <v>457</v>
      </c>
      <c r="AV34" s="1028"/>
      <c r="AW34" s="1028"/>
      <c r="AX34" s="1028"/>
      <c r="AY34" s="1028"/>
      <c r="AZ34" s="1099" t="s">
        <v>533</v>
      </c>
      <c r="BA34" s="1099"/>
      <c r="BB34" s="1099"/>
      <c r="BC34" s="1099"/>
      <c r="BD34" s="1099"/>
      <c r="BE34" s="1089" t="s">
        <v>411</v>
      </c>
      <c r="BF34" s="1089"/>
      <c r="BG34" s="1089"/>
      <c r="BH34" s="1089"/>
      <c r="BI34" s="1090"/>
      <c r="BJ34" s="254"/>
      <c r="BK34" s="254"/>
      <c r="BL34" s="254"/>
      <c r="BM34" s="254"/>
      <c r="BN34" s="254"/>
      <c r="BO34" s="267"/>
      <c r="BP34" s="267"/>
      <c r="BQ34" s="264">
        <v>28</v>
      </c>
      <c r="BR34" s="265"/>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8"/>
    </row>
    <row r="35" spans="1:131" s="249" customFormat="1" ht="26.25" customHeight="1" x14ac:dyDescent="0.15">
      <c r="A35" s="268">
        <v>8</v>
      </c>
      <c r="B35" s="1094" t="s">
        <v>415</v>
      </c>
      <c r="C35" s="1095"/>
      <c r="D35" s="1095"/>
      <c r="E35" s="1095"/>
      <c r="F35" s="1095"/>
      <c r="G35" s="1095"/>
      <c r="H35" s="1095"/>
      <c r="I35" s="1095"/>
      <c r="J35" s="1095"/>
      <c r="K35" s="1095"/>
      <c r="L35" s="1095"/>
      <c r="M35" s="1095"/>
      <c r="N35" s="1095"/>
      <c r="O35" s="1095"/>
      <c r="P35" s="1096"/>
      <c r="Q35" s="1100">
        <v>7494</v>
      </c>
      <c r="R35" s="1101"/>
      <c r="S35" s="1101"/>
      <c r="T35" s="1101"/>
      <c r="U35" s="1101"/>
      <c r="V35" s="1101">
        <v>5952</v>
      </c>
      <c r="W35" s="1101"/>
      <c r="X35" s="1101"/>
      <c r="Y35" s="1101"/>
      <c r="Z35" s="1101"/>
      <c r="AA35" s="1101">
        <v>1542</v>
      </c>
      <c r="AB35" s="1101"/>
      <c r="AC35" s="1101"/>
      <c r="AD35" s="1101"/>
      <c r="AE35" s="1102"/>
      <c r="AF35" s="1076">
        <v>2198</v>
      </c>
      <c r="AG35" s="1077"/>
      <c r="AH35" s="1077"/>
      <c r="AI35" s="1077"/>
      <c r="AJ35" s="1078"/>
      <c r="AK35" s="1037">
        <v>3155</v>
      </c>
      <c r="AL35" s="1028"/>
      <c r="AM35" s="1028"/>
      <c r="AN35" s="1028"/>
      <c r="AO35" s="1028"/>
      <c r="AP35" s="1028">
        <v>40302</v>
      </c>
      <c r="AQ35" s="1028"/>
      <c r="AR35" s="1028"/>
      <c r="AS35" s="1028"/>
      <c r="AT35" s="1028"/>
      <c r="AU35" s="1028">
        <v>26922</v>
      </c>
      <c r="AV35" s="1028"/>
      <c r="AW35" s="1028"/>
      <c r="AX35" s="1028"/>
      <c r="AY35" s="1028"/>
      <c r="AZ35" s="1099" t="s">
        <v>533</v>
      </c>
      <c r="BA35" s="1099"/>
      <c r="BB35" s="1099"/>
      <c r="BC35" s="1099"/>
      <c r="BD35" s="1099"/>
      <c r="BE35" s="1089" t="s">
        <v>413</v>
      </c>
      <c r="BF35" s="1089"/>
      <c r="BG35" s="1089"/>
      <c r="BH35" s="1089"/>
      <c r="BI35" s="1090"/>
      <c r="BJ35" s="254"/>
      <c r="BK35" s="254"/>
      <c r="BL35" s="254"/>
      <c r="BM35" s="254"/>
      <c r="BN35" s="254"/>
      <c r="BO35" s="267"/>
      <c r="BP35" s="267"/>
      <c r="BQ35" s="264">
        <v>29</v>
      </c>
      <c r="BR35" s="265"/>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8"/>
    </row>
    <row r="36" spans="1:131" s="249" customFormat="1" ht="26.25" customHeight="1" x14ac:dyDescent="0.15">
      <c r="A36" s="268">
        <v>9</v>
      </c>
      <c r="B36" s="1094" t="s">
        <v>416</v>
      </c>
      <c r="C36" s="1095"/>
      <c r="D36" s="1095"/>
      <c r="E36" s="1095"/>
      <c r="F36" s="1095"/>
      <c r="G36" s="1095"/>
      <c r="H36" s="1095"/>
      <c r="I36" s="1095"/>
      <c r="J36" s="1095"/>
      <c r="K36" s="1095"/>
      <c r="L36" s="1095"/>
      <c r="M36" s="1095"/>
      <c r="N36" s="1095"/>
      <c r="O36" s="1095"/>
      <c r="P36" s="1096"/>
      <c r="Q36" s="1100">
        <v>73</v>
      </c>
      <c r="R36" s="1101"/>
      <c r="S36" s="1101"/>
      <c r="T36" s="1101"/>
      <c r="U36" s="1101"/>
      <c r="V36" s="1101">
        <v>83</v>
      </c>
      <c r="W36" s="1101"/>
      <c r="X36" s="1101"/>
      <c r="Y36" s="1101"/>
      <c r="Z36" s="1101"/>
      <c r="AA36" s="1101">
        <v>-10</v>
      </c>
      <c r="AB36" s="1101"/>
      <c r="AC36" s="1101"/>
      <c r="AD36" s="1101"/>
      <c r="AE36" s="1102"/>
      <c r="AF36" s="1076">
        <v>7</v>
      </c>
      <c r="AG36" s="1077"/>
      <c r="AH36" s="1077"/>
      <c r="AI36" s="1077"/>
      <c r="AJ36" s="1078"/>
      <c r="AK36" s="1037">
        <v>68</v>
      </c>
      <c r="AL36" s="1028"/>
      <c r="AM36" s="1028"/>
      <c r="AN36" s="1028"/>
      <c r="AO36" s="1028"/>
      <c r="AP36" s="1028">
        <v>150</v>
      </c>
      <c r="AQ36" s="1028"/>
      <c r="AR36" s="1028"/>
      <c r="AS36" s="1028"/>
      <c r="AT36" s="1028"/>
      <c r="AU36" s="1028">
        <v>144</v>
      </c>
      <c r="AV36" s="1028"/>
      <c r="AW36" s="1028"/>
      <c r="AX36" s="1028"/>
      <c r="AY36" s="1028"/>
      <c r="AZ36" s="1099" t="s">
        <v>533</v>
      </c>
      <c r="BA36" s="1099"/>
      <c r="BB36" s="1099"/>
      <c r="BC36" s="1099"/>
      <c r="BD36" s="1099"/>
      <c r="BE36" s="1089" t="s">
        <v>417</v>
      </c>
      <c r="BF36" s="1089"/>
      <c r="BG36" s="1089"/>
      <c r="BH36" s="1089"/>
      <c r="BI36" s="1090"/>
      <c r="BJ36" s="254"/>
      <c r="BK36" s="254"/>
      <c r="BL36" s="254"/>
      <c r="BM36" s="254"/>
      <c r="BN36" s="254"/>
      <c r="BO36" s="267"/>
      <c r="BP36" s="267"/>
      <c r="BQ36" s="264">
        <v>30</v>
      </c>
      <c r="BR36" s="265"/>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8"/>
    </row>
    <row r="37" spans="1:131" s="249" customFormat="1" ht="26.25" customHeight="1" x14ac:dyDescent="0.15">
      <c r="A37" s="268">
        <v>10</v>
      </c>
      <c r="B37" s="1094" t="s">
        <v>418</v>
      </c>
      <c r="C37" s="1095"/>
      <c r="D37" s="1095"/>
      <c r="E37" s="1095"/>
      <c r="F37" s="1095"/>
      <c r="G37" s="1095"/>
      <c r="H37" s="1095"/>
      <c r="I37" s="1095"/>
      <c r="J37" s="1095"/>
      <c r="K37" s="1095"/>
      <c r="L37" s="1095"/>
      <c r="M37" s="1095"/>
      <c r="N37" s="1095"/>
      <c r="O37" s="1095"/>
      <c r="P37" s="1096"/>
      <c r="Q37" s="1100">
        <v>31</v>
      </c>
      <c r="R37" s="1101"/>
      <c r="S37" s="1101"/>
      <c r="T37" s="1101"/>
      <c r="U37" s="1101"/>
      <c r="V37" s="1101">
        <v>31</v>
      </c>
      <c r="W37" s="1101"/>
      <c r="X37" s="1101"/>
      <c r="Y37" s="1101"/>
      <c r="Z37" s="1101"/>
      <c r="AA37" s="1101">
        <v>0</v>
      </c>
      <c r="AB37" s="1101"/>
      <c r="AC37" s="1101"/>
      <c r="AD37" s="1101"/>
      <c r="AE37" s="1102"/>
      <c r="AF37" s="1076" t="s">
        <v>409</v>
      </c>
      <c r="AG37" s="1077"/>
      <c r="AH37" s="1077"/>
      <c r="AI37" s="1077"/>
      <c r="AJ37" s="1078"/>
      <c r="AK37" s="1037">
        <v>24</v>
      </c>
      <c r="AL37" s="1028"/>
      <c r="AM37" s="1028"/>
      <c r="AN37" s="1028"/>
      <c r="AO37" s="1028"/>
      <c r="AP37" s="1028">
        <v>76</v>
      </c>
      <c r="AQ37" s="1028"/>
      <c r="AR37" s="1028"/>
      <c r="AS37" s="1028"/>
      <c r="AT37" s="1028"/>
      <c r="AU37" s="1028">
        <v>68</v>
      </c>
      <c r="AV37" s="1028"/>
      <c r="AW37" s="1028"/>
      <c r="AX37" s="1028"/>
      <c r="AY37" s="1028"/>
      <c r="AZ37" s="1099" t="s">
        <v>533</v>
      </c>
      <c r="BA37" s="1099"/>
      <c r="BB37" s="1099"/>
      <c r="BC37" s="1099"/>
      <c r="BD37" s="1099"/>
      <c r="BE37" s="1089" t="s">
        <v>419</v>
      </c>
      <c r="BF37" s="1089"/>
      <c r="BG37" s="1089"/>
      <c r="BH37" s="1089"/>
      <c r="BI37" s="1090"/>
      <c r="BJ37" s="254"/>
      <c r="BK37" s="254"/>
      <c r="BL37" s="254"/>
      <c r="BM37" s="254"/>
      <c r="BN37" s="254"/>
      <c r="BO37" s="267"/>
      <c r="BP37" s="267"/>
      <c r="BQ37" s="264">
        <v>31</v>
      </c>
      <c r="BR37" s="265"/>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8"/>
    </row>
    <row r="38" spans="1:131" s="249" customFormat="1" ht="26.25" customHeight="1" x14ac:dyDescent="0.15">
      <c r="A38" s="268">
        <v>11</v>
      </c>
      <c r="B38" s="1094" t="s">
        <v>420</v>
      </c>
      <c r="C38" s="1095"/>
      <c r="D38" s="1095"/>
      <c r="E38" s="1095"/>
      <c r="F38" s="1095"/>
      <c r="G38" s="1095"/>
      <c r="H38" s="1095"/>
      <c r="I38" s="1095"/>
      <c r="J38" s="1095"/>
      <c r="K38" s="1095"/>
      <c r="L38" s="1095"/>
      <c r="M38" s="1095"/>
      <c r="N38" s="1095"/>
      <c r="O38" s="1095"/>
      <c r="P38" s="1096"/>
      <c r="Q38" s="1100">
        <v>25</v>
      </c>
      <c r="R38" s="1101"/>
      <c r="S38" s="1101"/>
      <c r="T38" s="1101"/>
      <c r="U38" s="1101"/>
      <c r="V38" s="1101">
        <v>25</v>
      </c>
      <c r="W38" s="1101"/>
      <c r="X38" s="1101"/>
      <c r="Y38" s="1101"/>
      <c r="Z38" s="1101"/>
      <c r="AA38" s="1101">
        <v>0</v>
      </c>
      <c r="AB38" s="1101"/>
      <c r="AC38" s="1101"/>
      <c r="AD38" s="1101"/>
      <c r="AE38" s="1102"/>
      <c r="AF38" s="1076" t="s">
        <v>409</v>
      </c>
      <c r="AG38" s="1077"/>
      <c r="AH38" s="1077"/>
      <c r="AI38" s="1077"/>
      <c r="AJ38" s="1078"/>
      <c r="AK38" s="1037">
        <v>18</v>
      </c>
      <c r="AL38" s="1028"/>
      <c r="AM38" s="1028"/>
      <c r="AN38" s="1028"/>
      <c r="AO38" s="1028"/>
      <c r="AP38" s="1028">
        <v>76</v>
      </c>
      <c r="AQ38" s="1028"/>
      <c r="AR38" s="1028"/>
      <c r="AS38" s="1028"/>
      <c r="AT38" s="1028"/>
      <c r="AU38" s="1028">
        <v>76</v>
      </c>
      <c r="AV38" s="1028"/>
      <c r="AW38" s="1028"/>
      <c r="AX38" s="1028"/>
      <c r="AY38" s="1028"/>
      <c r="AZ38" s="1099" t="s">
        <v>533</v>
      </c>
      <c r="BA38" s="1099"/>
      <c r="BB38" s="1099"/>
      <c r="BC38" s="1099"/>
      <c r="BD38" s="1099"/>
      <c r="BE38" s="1089" t="s">
        <v>419</v>
      </c>
      <c r="BF38" s="1089"/>
      <c r="BG38" s="1089"/>
      <c r="BH38" s="1089"/>
      <c r="BI38" s="1090"/>
      <c r="BJ38" s="254"/>
      <c r="BK38" s="254"/>
      <c r="BL38" s="254"/>
      <c r="BM38" s="254"/>
      <c r="BN38" s="254"/>
      <c r="BO38" s="267"/>
      <c r="BP38" s="267"/>
      <c r="BQ38" s="264">
        <v>32</v>
      </c>
      <c r="BR38" s="265"/>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8"/>
    </row>
    <row r="39" spans="1:131" s="249" customFormat="1" ht="26.25" customHeight="1" x14ac:dyDescent="0.15">
      <c r="A39" s="268">
        <v>12</v>
      </c>
      <c r="B39" s="1094"/>
      <c r="C39" s="1095"/>
      <c r="D39" s="1095"/>
      <c r="E39" s="1095"/>
      <c r="F39" s="1095"/>
      <c r="G39" s="1095"/>
      <c r="H39" s="1095"/>
      <c r="I39" s="1095"/>
      <c r="J39" s="1095"/>
      <c r="K39" s="1095"/>
      <c r="L39" s="1095"/>
      <c r="M39" s="1095"/>
      <c r="N39" s="1095"/>
      <c r="O39" s="1095"/>
      <c r="P39" s="1096"/>
      <c r="Q39" s="1100"/>
      <c r="R39" s="1101"/>
      <c r="S39" s="1101"/>
      <c r="T39" s="1101"/>
      <c r="U39" s="1101"/>
      <c r="V39" s="1101"/>
      <c r="W39" s="1101"/>
      <c r="X39" s="1101"/>
      <c r="Y39" s="1101"/>
      <c r="Z39" s="1101"/>
      <c r="AA39" s="1101"/>
      <c r="AB39" s="1101"/>
      <c r="AC39" s="1101"/>
      <c r="AD39" s="1101"/>
      <c r="AE39" s="1102"/>
      <c r="AF39" s="1076"/>
      <c r="AG39" s="1077"/>
      <c r="AH39" s="1077"/>
      <c r="AI39" s="1077"/>
      <c r="AJ39" s="1078"/>
      <c r="AK39" s="1037"/>
      <c r="AL39" s="1028"/>
      <c r="AM39" s="1028"/>
      <c r="AN39" s="1028"/>
      <c r="AO39" s="1028"/>
      <c r="AP39" s="1028"/>
      <c r="AQ39" s="1028"/>
      <c r="AR39" s="1028"/>
      <c r="AS39" s="1028"/>
      <c r="AT39" s="1028"/>
      <c r="AU39" s="1028"/>
      <c r="AV39" s="1028"/>
      <c r="AW39" s="1028"/>
      <c r="AX39" s="1028"/>
      <c r="AY39" s="1028"/>
      <c r="AZ39" s="1099"/>
      <c r="BA39" s="1099"/>
      <c r="BB39" s="1099"/>
      <c r="BC39" s="1099"/>
      <c r="BD39" s="1099"/>
      <c r="BE39" s="1089"/>
      <c r="BF39" s="1089"/>
      <c r="BG39" s="1089"/>
      <c r="BH39" s="1089"/>
      <c r="BI39" s="1090"/>
      <c r="BJ39" s="254"/>
      <c r="BK39" s="254"/>
      <c r="BL39" s="254"/>
      <c r="BM39" s="254"/>
      <c r="BN39" s="254"/>
      <c r="BO39" s="267"/>
      <c r="BP39" s="267"/>
      <c r="BQ39" s="264">
        <v>33</v>
      </c>
      <c r="BR39" s="265"/>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8"/>
    </row>
    <row r="40" spans="1:131" s="249" customFormat="1" ht="26.25" customHeight="1" x14ac:dyDescent="0.15">
      <c r="A40" s="263">
        <v>13</v>
      </c>
      <c r="B40" s="1094"/>
      <c r="C40" s="1095"/>
      <c r="D40" s="1095"/>
      <c r="E40" s="1095"/>
      <c r="F40" s="1095"/>
      <c r="G40" s="1095"/>
      <c r="H40" s="1095"/>
      <c r="I40" s="1095"/>
      <c r="J40" s="1095"/>
      <c r="K40" s="1095"/>
      <c r="L40" s="1095"/>
      <c r="M40" s="1095"/>
      <c r="N40" s="1095"/>
      <c r="O40" s="1095"/>
      <c r="P40" s="1096"/>
      <c r="Q40" s="1100"/>
      <c r="R40" s="1101"/>
      <c r="S40" s="1101"/>
      <c r="T40" s="1101"/>
      <c r="U40" s="1101"/>
      <c r="V40" s="1101"/>
      <c r="W40" s="1101"/>
      <c r="X40" s="1101"/>
      <c r="Y40" s="1101"/>
      <c r="Z40" s="1101"/>
      <c r="AA40" s="1101"/>
      <c r="AB40" s="1101"/>
      <c r="AC40" s="1101"/>
      <c r="AD40" s="1101"/>
      <c r="AE40" s="1102"/>
      <c r="AF40" s="1076"/>
      <c r="AG40" s="1077"/>
      <c r="AH40" s="1077"/>
      <c r="AI40" s="1077"/>
      <c r="AJ40" s="1078"/>
      <c r="AK40" s="1037"/>
      <c r="AL40" s="1028"/>
      <c r="AM40" s="1028"/>
      <c r="AN40" s="1028"/>
      <c r="AO40" s="1028"/>
      <c r="AP40" s="1028"/>
      <c r="AQ40" s="1028"/>
      <c r="AR40" s="1028"/>
      <c r="AS40" s="1028"/>
      <c r="AT40" s="1028"/>
      <c r="AU40" s="1028"/>
      <c r="AV40" s="1028"/>
      <c r="AW40" s="1028"/>
      <c r="AX40" s="1028"/>
      <c r="AY40" s="1028"/>
      <c r="AZ40" s="1099"/>
      <c r="BA40" s="1099"/>
      <c r="BB40" s="1099"/>
      <c r="BC40" s="1099"/>
      <c r="BD40" s="1099"/>
      <c r="BE40" s="1089"/>
      <c r="BF40" s="1089"/>
      <c r="BG40" s="1089"/>
      <c r="BH40" s="1089"/>
      <c r="BI40" s="1090"/>
      <c r="BJ40" s="254"/>
      <c r="BK40" s="254"/>
      <c r="BL40" s="254"/>
      <c r="BM40" s="254"/>
      <c r="BN40" s="254"/>
      <c r="BO40" s="267"/>
      <c r="BP40" s="267"/>
      <c r="BQ40" s="264">
        <v>34</v>
      </c>
      <c r="BR40" s="265"/>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8"/>
    </row>
    <row r="41" spans="1:131" s="249" customFormat="1" ht="26.25" customHeight="1" x14ac:dyDescent="0.15">
      <c r="A41" s="263">
        <v>14</v>
      </c>
      <c r="B41" s="1094"/>
      <c r="C41" s="1095"/>
      <c r="D41" s="1095"/>
      <c r="E41" s="1095"/>
      <c r="F41" s="1095"/>
      <c r="G41" s="1095"/>
      <c r="H41" s="1095"/>
      <c r="I41" s="1095"/>
      <c r="J41" s="1095"/>
      <c r="K41" s="1095"/>
      <c r="L41" s="1095"/>
      <c r="M41" s="1095"/>
      <c r="N41" s="1095"/>
      <c r="O41" s="1095"/>
      <c r="P41" s="1096"/>
      <c r="Q41" s="1100"/>
      <c r="R41" s="1101"/>
      <c r="S41" s="1101"/>
      <c r="T41" s="1101"/>
      <c r="U41" s="1101"/>
      <c r="V41" s="1101"/>
      <c r="W41" s="1101"/>
      <c r="X41" s="1101"/>
      <c r="Y41" s="1101"/>
      <c r="Z41" s="1101"/>
      <c r="AA41" s="1101"/>
      <c r="AB41" s="1101"/>
      <c r="AC41" s="1101"/>
      <c r="AD41" s="1101"/>
      <c r="AE41" s="1102"/>
      <c r="AF41" s="1076"/>
      <c r="AG41" s="1077"/>
      <c r="AH41" s="1077"/>
      <c r="AI41" s="1077"/>
      <c r="AJ41" s="1078"/>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89"/>
      <c r="BF41" s="1089"/>
      <c r="BG41" s="1089"/>
      <c r="BH41" s="1089"/>
      <c r="BI41" s="1090"/>
      <c r="BJ41" s="254"/>
      <c r="BK41" s="254"/>
      <c r="BL41" s="254"/>
      <c r="BM41" s="254"/>
      <c r="BN41" s="254"/>
      <c r="BO41" s="267"/>
      <c r="BP41" s="267"/>
      <c r="BQ41" s="264">
        <v>35</v>
      </c>
      <c r="BR41" s="265"/>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8"/>
    </row>
    <row r="42" spans="1:131" s="249" customFormat="1" ht="26.25" customHeight="1" x14ac:dyDescent="0.15">
      <c r="A42" s="263">
        <v>15</v>
      </c>
      <c r="B42" s="1094"/>
      <c r="C42" s="1095"/>
      <c r="D42" s="1095"/>
      <c r="E42" s="1095"/>
      <c r="F42" s="1095"/>
      <c r="G42" s="1095"/>
      <c r="H42" s="1095"/>
      <c r="I42" s="1095"/>
      <c r="J42" s="1095"/>
      <c r="K42" s="1095"/>
      <c r="L42" s="1095"/>
      <c r="M42" s="1095"/>
      <c r="N42" s="1095"/>
      <c r="O42" s="1095"/>
      <c r="P42" s="1096"/>
      <c r="Q42" s="1100"/>
      <c r="R42" s="1101"/>
      <c r="S42" s="1101"/>
      <c r="T42" s="1101"/>
      <c r="U42" s="1101"/>
      <c r="V42" s="1101"/>
      <c r="W42" s="1101"/>
      <c r="X42" s="1101"/>
      <c r="Y42" s="1101"/>
      <c r="Z42" s="1101"/>
      <c r="AA42" s="1101"/>
      <c r="AB42" s="1101"/>
      <c r="AC42" s="1101"/>
      <c r="AD42" s="1101"/>
      <c r="AE42" s="1102"/>
      <c r="AF42" s="1076"/>
      <c r="AG42" s="1077"/>
      <c r="AH42" s="1077"/>
      <c r="AI42" s="1077"/>
      <c r="AJ42" s="1078"/>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9"/>
      <c r="BF42" s="1089"/>
      <c r="BG42" s="1089"/>
      <c r="BH42" s="1089"/>
      <c r="BI42" s="1090"/>
      <c r="BJ42" s="254"/>
      <c r="BK42" s="254"/>
      <c r="BL42" s="254"/>
      <c r="BM42" s="254"/>
      <c r="BN42" s="254"/>
      <c r="BO42" s="267"/>
      <c r="BP42" s="267"/>
      <c r="BQ42" s="264">
        <v>36</v>
      </c>
      <c r="BR42" s="265"/>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8"/>
    </row>
    <row r="43" spans="1:131" s="249" customFormat="1" ht="26.25" customHeight="1" x14ac:dyDescent="0.15">
      <c r="A43" s="263">
        <v>16</v>
      </c>
      <c r="B43" s="1094"/>
      <c r="C43" s="1095"/>
      <c r="D43" s="1095"/>
      <c r="E43" s="1095"/>
      <c r="F43" s="1095"/>
      <c r="G43" s="1095"/>
      <c r="H43" s="1095"/>
      <c r="I43" s="1095"/>
      <c r="J43" s="1095"/>
      <c r="K43" s="1095"/>
      <c r="L43" s="1095"/>
      <c r="M43" s="1095"/>
      <c r="N43" s="1095"/>
      <c r="O43" s="1095"/>
      <c r="P43" s="1096"/>
      <c r="Q43" s="1100"/>
      <c r="R43" s="1101"/>
      <c r="S43" s="1101"/>
      <c r="T43" s="1101"/>
      <c r="U43" s="1101"/>
      <c r="V43" s="1101"/>
      <c r="W43" s="1101"/>
      <c r="X43" s="1101"/>
      <c r="Y43" s="1101"/>
      <c r="Z43" s="1101"/>
      <c r="AA43" s="1101"/>
      <c r="AB43" s="1101"/>
      <c r="AC43" s="1101"/>
      <c r="AD43" s="1101"/>
      <c r="AE43" s="1102"/>
      <c r="AF43" s="1076"/>
      <c r="AG43" s="1077"/>
      <c r="AH43" s="1077"/>
      <c r="AI43" s="1077"/>
      <c r="AJ43" s="1078"/>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9"/>
      <c r="BF43" s="1089"/>
      <c r="BG43" s="1089"/>
      <c r="BH43" s="1089"/>
      <c r="BI43" s="1090"/>
      <c r="BJ43" s="254"/>
      <c r="BK43" s="254"/>
      <c r="BL43" s="254"/>
      <c r="BM43" s="254"/>
      <c r="BN43" s="254"/>
      <c r="BO43" s="267"/>
      <c r="BP43" s="267"/>
      <c r="BQ43" s="264">
        <v>37</v>
      </c>
      <c r="BR43" s="265"/>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8"/>
    </row>
    <row r="44" spans="1:131" s="249" customFormat="1" ht="26.25" customHeight="1" x14ac:dyDescent="0.15">
      <c r="A44" s="263">
        <v>17</v>
      </c>
      <c r="B44" s="1094"/>
      <c r="C44" s="1095"/>
      <c r="D44" s="1095"/>
      <c r="E44" s="1095"/>
      <c r="F44" s="1095"/>
      <c r="G44" s="1095"/>
      <c r="H44" s="1095"/>
      <c r="I44" s="1095"/>
      <c r="J44" s="1095"/>
      <c r="K44" s="1095"/>
      <c r="L44" s="1095"/>
      <c r="M44" s="1095"/>
      <c r="N44" s="1095"/>
      <c r="O44" s="1095"/>
      <c r="P44" s="1096"/>
      <c r="Q44" s="1100"/>
      <c r="R44" s="1101"/>
      <c r="S44" s="1101"/>
      <c r="T44" s="1101"/>
      <c r="U44" s="1101"/>
      <c r="V44" s="1101"/>
      <c r="W44" s="1101"/>
      <c r="X44" s="1101"/>
      <c r="Y44" s="1101"/>
      <c r="Z44" s="1101"/>
      <c r="AA44" s="1101"/>
      <c r="AB44" s="1101"/>
      <c r="AC44" s="1101"/>
      <c r="AD44" s="1101"/>
      <c r="AE44" s="1102"/>
      <c r="AF44" s="1076"/>
      <c r="AG44" s="1077"/>
      <c r="AH44" s="1077"/>
      <c r="AI44" s="1077"/>
      <c r="AJ44" s="1078"/>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9"/>
      <c r="BF44" s="1089"/>
      <c r="BG44" s="1089"/>
      <c r="BH44" s="1089"/>
      <c r="BI44" s="1090"/>
      <c r="BJ44" s="254"/>
      <c r="BK44" s="254"/>
      <c r="BL44" s="254"/>
      <c r="BM44" s="254"/>
      <c r="BN44" s="254"/>
      <c r="BO44" s="267"/>
      <c r="BP44" s="267"/>
      <c r="BQ44" s="264">
        <v>38</v>
      </c>
      <c r="BR44" s="265"/>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8"/>
    </row>
    <row r="45" spans="1:131" s="249" customFormat="1" ht="26.25" customHeight="1" x14ac:dyDescent="0.15">
      <c r="A45" s="263">
        <v>18</v>
      </c>
      <c r="B45" s="1094"/>
      <c r="C45" s="1095"/>
      <c r="D45" s="1095"/>
      <c r="E45" s="1095"/>
      <c r="F45" s="1095"/>
      <c r="G45" s="1095"/>
      <c r="H45" s="1095"/>
      <c r="I45" s="1095"/>
      <c r="J45" s="1095"/>
      <c r="K45" s="1095"/>
      <c r="L45" s="1095"/>
      <c r="M45" s="1095"/>
      <c r="N45" s="1095"/>
      <c r="O45" s="1095"/>
      <c r="P45" s="1096"/>
      <c r="Q45" s="1100"/>
      <c r="R45" s="1101"/>
      <c r="S45" s="1101"/>
      <c r="T45" s="1101"/>
      <c r="U45" s="1101"/>
      <c r="V45" s="1101"/>
      <c r="W45" s="1101"/>
      <c r="X45" s="1101"/>
      <c r="Y45" s="1101"/>
      <c r="Z45" s="1101"/>
      <c r="AA45" s="1101"/>
      <c r="AB45" s="1101"/>
      <c r="AC45" s="1101"/>
      <c r="AD45" s="1101"/>
      <c r="AE45" s="1102"/>
      <c r="AF45" s="1076"/>
      <c r="AG45" s="1077"/>
      <c r="AH45" s="1077"/>
      <c r="AI45" s="1077"/>
      <c r="AJ45" s="1078"/>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9"/>
      <c r="BF45" s="1089"/>
      <c r="BG45" s="1089"/>
      <c r="BH45" s="1089"/>
      <c r="BI45" s="1090"/>
      <c r="BJ45" s="254"/>
      <c r="BK45" s="254"/>
      <c r="BL45" s="254"/>
      <c r="BM45" s="254"/>
      <c r="BN45" s="254"/>
      <c r="BO45" s="267"/>
      <c r="BP45" s="267"/>
      <c r="BQ45" s="264">
        <v>39</v>
      </c>
      <c r="BR45" s="265"/>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8"/>
    </row>
    <row r="46" spans="1:131" s="249" customFormat="1" ht="26.25" customHeight="1" x14ac:dyDescent="0.15">
      <c r="A46" s="263">
        <v>19</v>
      </c>
      <c r="B46" s="1094"/>
      <c r="C46" s="1095"/>
      <c r="D46" s="1095"/>
      <c r="E46" s="1095"/>
      <c r="F46" s="1095"/>
      <c r="G46" s="1095"/>
      <c r="H46" s="1095"/>
      <c r="I46" s="1095"/>
      <c r="J46" s="1095"/>
      <c r="K46" s="1095"/>
      <c r="L46" s="1095"/>
      <c r="M46" s="1095"/>
      <c r="N46" s="1095"/>
      <c r="O46" s="1095"/>
      <c r="P46" s="1096"/>
      <c r="Q46" s="1100"/>
      <c r="R46" s="1101"/>
      <c r="S46" s="1101"/>
      <c r="T46" s="1101"/>
      <c r="U46" s="1101"/>
      <c r="V46" s="1101"/>
      <c r="W46" s="1101"/>
      <c r="X46" s="1101"/>
      <c r="Y46" s="1101"/>
      <c r="Z46" s="1101"/>
      <c r="AA46" s="1101"/>
      <c r="AB46" s="1101"/>
      <c r="AC46" s="1101"/>
      <c r="AD46" s="1101"/>
      <c r="AE46" s="1102"/>
      <c r="AF46" s="1076"/>
      <c r="AG46" s="1077"/>
      <c r="AH46" s="1077"/>
      <c r="AI46" s="1077"/>
      <c r="AJ46" s="1078"/>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9"/>
      <c r="BF46" s="1089"/>
      <c r="BG46" s="1089"/>
      <c r="BH46" s="1089"/>
      <c r="BI46" s="1090"/>
      <c r="BJ46" s="254"/>
      <c r="BK46" s="254"/>
      <c r="BL46" s="254"/>
      <c r="BM46" s="254"/>
      <c r="BN46" s="254"/>
      <c r="BO46" s="267"/>
      <c r="BP46" s="267"/>
      <c r="BQ46" s="264">
        <v>40</v>
      </c>
      <c r="BR46" s="265"/>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8"/>
    </row>
    <row r="47" spans="1:131" s="249" customFormat="1" ht="26.25" customHeight="1" x14ac:dyDescent="0.15">
      <c r="A47" s="263">
        <v>20</v>
      </c>
      <c r="B47" s="1094"/>
      <c r="C47" s="1095"/>
      <c r="D47" s="1095"/>
      <c r="E47" s="1095"/>
      <c r="F47" s="1095"/>
      <c r="G47" s="1095"/>
      <c r="H47" s="1095"/>
      <c r="I47" s="1095"/>
      <c r="J47" s="1095"/>
      <c r="K47" s="1095"/>
      <c r="L47" s="1095"/>
      <c r="M47" s="1095"/>
      <c r="N47" s="1095"/>
      <c r="O47" s="1095"/>
      <c r="P47" s="1096"/>
      <c r="Q47" s="1100"/>
      <c r="R47" s="1101"/>
      <c r="S47" s="1101"/>
      <c r="T47" s="1101"/>
      <c r="U47" s="1101"/>
      <c r="V47" s="1101"/>
      <c r="W47" s="1101"/>
      <c r="X47" s="1101"/>
      <c r="Y47" s="1101"/>
      <c r="Z47" s="1101"/>
      <c r="AA47" s="1101"/>
      <c r="AB47" s="1101"/>
      <c r="AC47" s="1101"/>
      <c r="AD47" s="1101"/>
      <c r="AE47" s="1102"/>
      <c r="AF47" s="1076"/>
      <c r="AG47" s="1077"/>
      <c r="AH47" s="1077"/>
      <c r="AI47" s="1077"/>
      <c r="AJ47" s="1078"/>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9"/>
      <c r="BF47" s="1089"/>
      <c r="BG47" s="1089"/>
      <c r="BH47" s="1089"/>
      <c r="BI47" s="1090"/>
      <c r="BJ47" s="254"/>
      <c r="BK47" s="254"/>
      <c r="BL47" s="254"/>
      <c r="BM47" s="254"/>
      <c r="BN47" s="254"/>
      <c r="BO47" s="267"/>
      <c r="BP47" s="267"/>
      <c r="BQ47" s="264">
        <v>41</v>
      </c>
      <c r="BR47" s="265"/>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8"/>
    </row>
    <row r="48" spans="1:131" s="249" customFormat="1" ht="26.25" customHeight="1" x14ac:dyDescent="0.15">
      <c r="A48" s="263">
        <v>21</v>
      </c>
      <c r="B48" s="1094"/>
      <c r="C48" s="1095"/>
      <c r="D48" s="1095"/>
      <c r="E48" s="1095"/>
      <c r="F48" s="1095"/>
      <c r="G48" s="1095"/>
      <c r="H48" s="1095"/>
      <c r="I48" s="1095"/>
      <c r="J48" s="1095"/>
      <c r="K48" s="1095"/>
      <c r="L48" s="1095"/>
      <c r="M48" s="1095"/>
      <c r="N48" s="1095"/>
      <c r="O48" s="1095"/>
      <c r="P48" s="1096"/>
      <c r="Q48" s="1100"/>
      <c r="R48" s="1101"/>
      <c r="S48" s="1101"/>
      <c r="T48" s="1101"/>
      <c r="U48" s="1101"/>
      <c r="V48" s="1101"/>
      <c r="W48" s="1101"/>
      <c r="X48" s="1101"/>
      <c r="Y48" s="1101"/>
      <c r="Z48" s="1101"/>
      <c r="AA48" s="1101"/>
      <c r="AB48" s="1101"/>
      <c r="AC48" s="1101"/>
      <c r="AD48" s="1101"/>
      <c r="AE48" s="1102"/>
      <c r="AF48" s="1076"/>
      <c r="AG48" s="1077"/>
      <c r="AH48" s="1077"/>
      <c r="AI48" s="1077"/>
      <c r="AJ48" s="1078"/>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9"/>
      <c r="BF48" s="1089"/>
      <c r="BG48" s="1089"/>
      <c r="BH48" s="1089"/>
      <c r="BI48" s="1090"/>
      <c r="BJ48" s="254"/>
      <c r="BK48" s="254"/>
      <c r="BL48" s="254"/>
      <c r="BM48" s="254"/>
      <c r="BN48" s="254"/>
      <c r="BO48" s="267"/>
      <c r="BP48" s="267"/>
      <c r="BQ48" s="264">
        <v>42</v>
      </c>
      <c r="BR48" s="265"/>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8"/>
    </row>
    <row r="49" spans="1:131" s="249" customFormat="1" ht="26.25" customHeight="1" x14ac:dyDescent="0.15">
      <c r="A49" s="263">
        <v>22</v>
      </c>
      <c r="B49" s="1094"/>
      <c r="C49" s="1095"/>
      <c r="D49" s="1095"/>
      <c r="E49" s="1095"/>
      <c r="F49" s="1095"/>
      <c r="G49" s="1095"/>
      <c r="H49" s="1095"/>
      <c r="I49" s="1095"/>
      <c r="J49" s="1095"/>
      <c r="K49" s="1095"/>
      <c r="L49" s="1095"/>
      <c r="M49" s="1095"/>
      <c r="N49" s="1095"/>
      <c r="O49" s="1095"/>
      <c r="P49" s="1096"/>
      <c r="Q49" s="1100"/>
      <c r="R49" s="1101"/>
      <c r="S49" s="1101"/>
      <c r="T49" s="1101"/>
      <c r="U49" s="1101"/>
      <c r="V49" s="1101"/>
      <c r="W49" s="1101"/>
      <c r="X49" s="1101"/>
      <c r="Y49" s="1101"/>
      <c r="Z49" s="1101"/>
      <c r="AA49" s="1101"/>
      <c r="AB49" s="1101"/>
      <c r="AC49" s="1101"/>
      <c r="AD49" s="1101"/>
      <c r="AE49" s="1102"/>
      <c r="AF49" s="1076"/>
      <c r="AG49" s="1077"/>
      <c r="AH49" s="1077"/>
      <c r="AI49" s="1077"/>
      <c r="AJ49" s="1078"/>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9"/>
      <c r="BF49" s="1089"/>
      <c r="BG49" s="1089"/>
      <c r="BH49" s="1089"/>
      <c r="BI49" s="1090"/>
      <c r="BJ49" s="254"/>
      <c r="BK49" s="254"/>
      <c r="BL49" s="254"/>
      <c r="BM49" s="254"/>
      <c r="BN49" s="254"/>
      <c r="BO49" s="267"/>
      <c r="BP49" s="267"/>
      <c r="BQ49" s="264">
        <v>43</v>
      </c>
      <c r="BR49" s="265"/>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8"/>
    </row>
    <row r="50" spans="1:131" s="249" customFormat="1" ht="26.25" customHeight="1" x14ac:dyDescent="0.15">
      <c r="A50" s="263">
        <v>23</v>
      </c>
      <c r="B50" s="1094"/>
      <c r="C50" s="1095"/>
      <c r="D50" s="1095"/>
      <c r="E50" s="1095"/>
      <c r="F50" s="1095"/>
      <c r="G50" s="1095"/>
      <c r="H50" s="1095"/>
      <c r="I50" s="1095"/>
      <c r="J50" s="1095"/>
      <c r="K50" s="1095"/>
      <c r="L50" s="1095"/>
      <c r="M50" s="1095"/>
      <c r="N50" s="1095"/>
      <c r="O50" s="1095"/>
      <c r="P50" s="1096"/>
      <c r="Q50" s="1097"/>
      <c r="R50" s="1080"/>
      <c r="S50" s="1080"/>
      <c r="T50" s="1080"/>
      <c r="U50" s="1080"/>
      <c r="V50" s="1080"/>
      <c r="W50" s="1080"/>
      <c r="X50" s="1080"/>
      <c r="Y50" s="1080"/>
      <c r="Z50" s="1080"/>
      <c r="AA50" s="1080"/>
      <c r="AB50" s="1080"/>
      <c r="AC50" s="1080"/>
      <c r="AD50" s="1080"/>
      <c r="AE50" s="1098"/>
      <c r="AF50" s="1076"/>
      <c r="AG50" s="1077"/>
      <c r="AH50" s="1077"/>
      <c r="AI50" s="1077"/>
      <c r="AJ50" s="1078"/>
      <c r="AK50" s="1079"/>
      <c r="AL50" s="1080"/>
      <c r="AM50" s="1080"/>
      <c r="AN50" s="1080"/>
      <c r="AO50" s="1080"/>
      <c r="AP50" s="1080"/>
      <c r="AQ50" s="1080"/>
      <c r="AR50" s="1080"/>
      <c r="AS50" s="1080"/>
      <c r="AT50" s="1080"/>
      <c r="AU50" s="1080"/>
      <c r="AV50" s="1080"/>
      <c r="AW50" s="1080"/>
      <c r="AX50" s="1080"/>
      <c r="AY50" s="1080"/>
      <c r="AZ50" s="1081"/>
      <c r="BA50" s="1081"/>
      <c r="BB50" s="1081"/>
      <c r="BC50" s="1081"/>
      <c r="BD50" s="1081"/>
      <c r="BE50" s="1089"/>
      <c r="BF50" s="1089"/>
      <c r="BG50" s="1089"/>
      <c r="BH50" s="1089"/>
      <c r="BI50" s="1090"/>
      <c r="BJ50" s="254"/>
      <c r="BK50" s="254"/>
      <c r="BL50" s="254"/>
      <c r="BM50" s="254"/>
      <c r="BN50" s="254"/>
      <c r="BO50" s="267"/>
      <c r="BP50" s="267"/>
      <c r="BQ50" s="264">
        <v>44</v>
      </c>
      <c r="BR50" s="265"/>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8"/>
    </row>
    <row r="51" spans="1:131" s="249" customFormat="1" ht="26.25" customHeight="1" x14ac:dyDescent="0.15">
      <c r="A51" s="263">
        <v>24</v>
      </c>
      <c r="B51" s="1094"/>
      <c r="C51" s="1095"/>
      <c r="D51" s="1095"/>
      <c r="E51" s="1095"/>
      <c r="F51" s="1095"/>
      <c r="G51" s="1095"/>
      <c r="H51" s="1095"/>
      <c r="I51" s="1095"/>
      <c r="J51" s="1095"/>
      <c r="K51" s="1095"/>
      <c r="L51" s="1095"/>
      <c r="M51" s="1095"/>
      <c r="N51" s="1095"/>
      <c r="O51" s="1095"/>
      <c r="P51" s="1096"/>
      <c r="Q51" s="1097"/>
      <c r="R51" s="1080"/>
      <c r="S51" s="1080"/>
      <c r="T51" s="1080"/>
      <c r="U51" s="1080"/>
      <c r="V51" s="1080"/>
      <c r="W51" s="1080"/>
      <c r="X51" s="1080"/>
      <c r="Y51" s="1080"/>
      <c r="Z51" s="1080"/>
      <c r="AA51" s="1080"/>
      <c r="AB51" s="1080"/>
      <c r="AC51" s="1080"/>
      <c r="AD51" s="1080"/>
      <c r="AE51" s="1098"/>
      <c r="AF51" s="1076"/>
      <c r="AG51" s="1077"/>
      <c r="AH51" s="1077"/>
      <c r="AI51" s="1077"/>
      <c r="AJ51" s="1078"/>
      <c r="AK51" s="1079"/>
      <c r="AL51" s="1080"/>
      <c r="AM51" s="1080"/>
      <c r="AN51" s="1080"/>
      <c r="AO51" s="1080"/>
      <c r="AP51" s="1080"/>
      <c r="AQ51" s="1080"/>
      <c r="AR51" s="1080"/>
      <c r="AS51" s="1080"/>
      <c r="AT51" s="1080"/>
      <c r="AU51" s="1080"/>
      <c r="AV51" s="1080"/>
      <c r="AW51" s="1080"/>
      <c r="AX51" s="1080"/>
      <c r="AY51" s="1080"/>
      <c r="AZ51" s="1081"/>
      <c r="BA51" s="1081"/>
      <c r="BB51" s="1081"/>
      <c r="BC51" s="1081"/>
      <c r="BD51" s="1081"/>
      <c r="BE51" s="1089"/>
      <c r="BF51" s="1089"/>
      <c r="BG51" s="1089"/>
      <c r="BH51" s="1089"/>
      <c r="BI51" s="1090"/>
      <c r="BJ51" s="254"/>
      <c r="BK51" s="254"/>
      <c r="BL51" s="254"/>
      <c r="BM51" s="254"/>
      <c r="BN51" s="254"/>
      <c r="BO51" s="267"/>
      <c r="BP51" s="267"/>
      <c r="BQ51" s="264">
        <v>45</v>
      </c>
      <c r="BR51" s="265"/>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8"/>
    </row>
    <row r="52" spans="1:131" s="249" customFormat="1" ht="26.25" customHeight="1" x14ac:dyDescent="0.15">
      <c r="A52" s="263">
        <v>25</v>
      </c>
      <c r="B52" s="1094"/>
      <c r="C52" s="1095"/>
      <c r="D52" s="1095"/>
      <c r="E52" s="1095"/>
      <c r="F52" s="1095"/>
      <c r="G52" s="1095"/>
      <c r="H52" s="1095"/>
      <c r="I52" s="1095"/>
      <c r="J52" s="1095"/>
      <c r="K52" s="1095"/>
      <c r="L52" s="1095"/>
      <c r="M52" s="1095"/>
      <c r="N52" s="1095"/>
      <c r="O52" s="1095"/>
      <c r="P52" s="1096"/>
      <c r="Q52" s="1097"/>
      <c r="R52" s="1080"/>
      <c r="S52" s="1080"/>
      <c r="T52" s="1080"/>
      <c r="U52" s="1080"/>
      <c r="V52" s="1080"/>
      <c r="W52" s="1080"/>
      <c r="X52" s="1080"/>
      <c r="Y52" s="1080"/>
      <c r="Z52" s="1080"/>
      <c r="AA52" s="1080"/>
      <c r="AB52" s="1080"/>
      <c r="AC52" s="1080"/>
      <c r="AD52" s="1080"/>
      <c r="AE52" s="1098"/>
      <c r="AF52" s="1076"/>
      <c r="AG52" s="1077"/>
      <c r="AH52" s="1077"/>
      <c r="AI52" s="1077"/>
      <c r="AJ52" s="1078"/>
      <c r="AK52" s="1079"/>
      <c r="AL52" s="1080"/>
      <c r="AM52" s="1080"/>
      <c r="AN52" s="1080"/>
      <c r="AO52" s="1080"/>
      <c r="AP52" s="1080"/>
      <c r="AQ52" s="1080"/>
      <c r="AR52" s="1080"/>
      <c r="AS52" s="1080"/>
      <c r="AT52" s="1080"/>
      <c r="AU52" s="1080"/>
      <c r="AV52" s="1080"/>
      <c r="AW52" s="1080"/>
      <c r="AX52" s="1080"/>
      <c r="AY52" s="1080"/>
      <c r="AZ52" s="1081"/>
      <c r="BA52" s="1081"/>
      <c r="BB52" s="1081"/>
      <c r="BC52" s="1081"/>
      <c r="BD52" s="1081"/>
      <c r="BE52" s="1089"/>
      <c r="BF52" s="1089"/>
      <c r="BG52" s="1089"/>
      <c r="BH52" s="1089"/>
      <c r="BI52" s="1090"/>
      <c r="BJ52" s="254"/>
      <c r="BK52" s="254"/>
      <c r="BL52" s="254"/>
      <c r="BM52" s="254"/>
      <c r="BN52" s="254"/>
      <c r="BO52" s="267"/>
      <c r="BP52" s="267"/>
      <c r="BQ52" s="264">
        <v>46</v>
      </c>
      <c r="BR52" s="265"/>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8"/>
    </row>
    <row r="53" spans="1:131" s="249" customFormat="1" ht="26.25" customHeight="1" x14ac:dyDescent="0.15">
      <c r="A53" s="263">
        <v>26</v>
      </c>
      <c r="B53" s="1094"/>
      <c r="C53" s="1095"/>
      <c r="D53" s="1095"/>
      <c r="E53" s="1095"/>
      <c r="F53" s="1095"/>
      <c r="G53" s="1095"/>
      <c r="H53" s="1095"/>
      <c r="I53" s="1095"/>
      <c r="J53" s="1095"/>
      <c r="K53" s="1095"/>
      <c r="L53" s="1095"/>
      <c r="M53" s="1095"/>
      <c r="N53" s="1095"/>
      <c r="O53" s="1095"/>
      <c r="P53" s="1096"/>
      <c r="Q53" s="1097"/>
      <c r="R53" s="1080"/>
      <c r="S53" s="1080"/>
      <c r="T53" s="1080"/>
      <c r="U53" s="1080"/>
      <c r="V53" s="1080"/>
      <c r="W53" s="1080"/>
      <c r="X53" s="1080"/>
      <c r="Y53" s="1080"/>
      <c r="Z53" s="1080"/>
      <c r="AA53" s="1080"/>
      <c r="AB53" s="1080"/>
      <c r="AC53" s="1080"/>
      <c r="AD53" s="1080"/>
      <c r="AE53" s="1098"/>
      <c r="AF53" s="1076"/>
      <c r="AG53" s="1077"/>
      <c r="AH53" s="1077"/>
      <c r="AI53" s="1077"/>
      <c r="AJ53" s="1078"/>
      <c r="AK53" s="1079"/>
      <c r="AL53" s="1080"/>
      <c r="AM53" s="1080"/>
      <c r="AN53" s="1080"/>
      <c r="AO53" s="1080"/>
      <c r="AP53" s="1080"/>
      <c r="AQ53" s="1080"/>
      <c r="AR53" s="1080"/>
      <c r="AS53" s="1080"/>
      <c r="AT53" s="1080"/>
      <c r="AU53" s="1080"/>
      <c r="AV53" s="1080"/>
      <c r="AW53" s="1080"/>
      <c r="AX53" s="1080"/>
      <c r="AY53" s="1080"/>
      <c r="AZ53" s="1081"/>
      <c r="BA53" s="1081"/>
      <c r="BB53" s="1081"/>
      <c r="BC53" s="1081"/>
      <c r="BD53" s="1081"/>
      <c r="BE53" s="1089"/>
      <c r="BF53" s="1089"/>
      <c r="BG53" s="1089"/>
      <c r="BH53" s="1089"/>
      <c r="BI53" s="1090"/>
      <c r="BJ53" s="254"/>
      <c r="BK53" s="254"/>
      <c r="BL53" s="254"/>
      <c r="BM53" s="254"/>
      <c r="BN53" s="254"/>
      <c r="BO53" s="267"/>
      <c r="BP53" s="267"/>
      <c r="BQ53" s="264">
        <v>47</v>
      </c>
      <c r="BR53" s="265"/>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8"/>
    </row>
    <row r="54" spans="1:131" s="249" customFormat="1" ht="26.25" customHeight="1" x14ac:dyDescent="0.15">
      <c r="A54" s="263">
        <v>27</v>
      </c>
      <c r="B54" s="1094"/>
      <c r="C54" s="1095"/>
      <c r="D54" s="1095"/>
      <c r="E54" s="1095"/>
      <c r="F54" s="1095"/>
      <c r="G54" s="1095"/>
      <c r="H54" s="1095"/>
      <c r="I54" s="1095"/>
      <c r="J54" s="1095"/>
      <c r="K54" s="1095"/>
      <c r="L54" s="1095"/>
      <c r="M54" s="1095"/>
      <c r="N54" s="1095"/>
      <c r="O54" s="1095"/>
      <c r="P54" s="1096"/>
      <c r="Q54" s="1097"/>
      <c r="R54" s="1080"/>
      <c r="S54" s="1080"/>
      <c r="T54" s="1080"/>
      <c r="U54" s="1080"/>
      <c r="V54" s="1080"/>
      <c r="W54" s="1080"/>
      <c r="X54" s="1080"/>
      <c r="Y54" s="1080"/>
      <c r="Z54" s="1080"/>
      <c r="AA54" s="1080"/>
      <c r="AB54" s="1080"/>
      <c r="AC54" s="1080"/>
      <c r="AD54" s="1080"/>
      <c r="AE54" s="1098"/>
      <c r="AF54" s="1076"/>
      <c r="AG54" s="1077"/>
      <c r="AH54" s="1077"/>
      <c r="AI54" s="1077"/>
      <c r="AJ54" s="1078"/>
      <c r="AK54" s="1079"/>
      <c r="AL54" s="1080"/>
      <c r="AM54" s="1080"/>
      <c r="AN54" s="1080"/>
      <c r="AO54" s="1080"/>
      <c r="AP54" s="1080"/>
      <c r="AQ54" s="1080"/>
      <c r="AR54" s="1080"/>
      <c r="AS54" s="1080"/>
      <c r="AT54" s="1080"/>
      <c r="AU54" s="1080"/>
      <c r="AV54" s="1080"/>
      <c r="AW54" s="1080"/>
      <c r="AX54" s="1080"/>
      <c r="AY54" s="1080"/>
      <c r="AZ54" s="1081"/>
      <c r="BA54" s="1081"/>
      <c r="BB54" s="1081"/>
      <c r="BC54" s="1081"/>
      <c r="BD54" s="1081"/>
      <c r="BE54" s="1089"/>
      <c r="BF54" s="1089"/>
      <c r="BG54" s="1089"/>
      <c r="BH54" s="1089"/>
      <c r="BI54" s="1090"/>
      <c r="BJ54" s="254"/>
      <c r="BK54" s="254"/>
      <c r="BL54" s="254"/>
      <c r="BM54" s="254"/>
      <c r="BN54" s="254"/>
      <c r="BO54" s="267"/>
      <c r="BP54" s="267"/>
      <c r="BQ54" s="264">
        <v>48</v>
      </c>
      <c r="BR54" s="265"/>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8"/>
    </row>
    <row r="55" spans="1:131" s="249" customFormat="1" ht="26.25" customHeight="1" x14ac:dyDescent="0.15">
      <c r="A55" s="263">
        <v>28</v>
      </c>
      <c r="B55" s="1094"/>
      <c r="C55" s="1095"/>
      <c r="D55" s="1095"/>
      <c r="E55" s="1095"/>
      <c r="F55" s="1095"/>
      <c r="G55" s="1095"/>
      <c r="H55" s="1095"/>
      <c r="I55" s="1095"/>
      <c r="J55" s="1095"/>
      <c r="K55" s="1095"/>
      <c r="L55" s="1095"/>
      <c r="M55" s="1095"/>
      <c r="N55" s="1095"/>
      <c r="O55" s="1095"/>
      <c r="P55" s="1096"/>
      <c r="Q55" s="1097"/>
      <c r="R55" s="1080"/>
      <c r="S55" s="1080"/>
      <c r="T55" s="1080"/>
      <c r="U55" s="1080"/>
      <c r="V55" s="1080"/>
      <c r="W55" s="1080"/>
      <c r="X55" s="1080"/>
      <c r="Y55" s="1080"/>
      <c r="Z55" s="1080"/>
      <c r="AA55" s="1080"/>
      <c r="AB55" s="1080"/>
      <c r="AC55" s="1080"/>
      <c r="AD55" s="1080"/>
      <c r="AE55" s="1098"/>
      <c r="AF55" s="1076"/>
      <c r="AG55" s="1077"/>
      <c r="AH55" s="1077"/>
      <c r="AI55" s="1077"/>
      <c r="AJ55" s="1078"/>
      <c r="AK55" s="1079"/>
      <c r="AL55" s="1080"/>
      <c r="AM55" s="1080"/>
      <c r="AN55" s="1080"/>
      <c r="AO55" s="1080"/>
      <c r="AP55" s="1080"/>
      <c r="AQ55" s="1080"/>
      <c r="AR55" s="1080"/>
      <c r="AS55" s="1080"/>
      <c r="AT55" s="1080"/>
      <c r="AU55" s="1080"/>
      <c r="AV55" s="1080"/>
      <c r="AW55" s="1080"/>
      <c r="AX55" s="1080"/>
      <c r="AY55" s="1080"/>
      <c r="AZ55" s="1081"/>
      <c r="BA55" s="1081"/>
      <c r="BB55" s="1081"/>
      <c r="BC55" s="1081"/>
      <c r="BD55" s="1081"/>
      <c r="BE55" s="1089"/>
      <c r="BF55" s="1089"/>
      <c r="BG55" s="1089"/>
      <c r="BH55" s="1089"/>
      <c r="BI55" s="1090"/>
      <c r="BJ55" s="254"/>
      <c r="BK55" s="254"/>
      <c r="BL55" s="254"/>
      <c r="BM55" s="254"/>
      <c r="BN55" s="254"/>
      <c r="BO55" s="267"/>
      <c r="BP55" s="267"/>
      <c r="BQ55" s="264">
        <v>49</v>
      </c>
      <c r="BR55" s="265"/>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8"/>
    </row>
    <row r="56" spans="1:131" s="249" customFormat="1" ht="26.25" customHeight="1" x14ac:dyDescent="0.15">
      <c r="A56" s="263">
        <v>29</v>
      </c>
      <c r="B56" s="1094"/>
      <c r="C56" s="1095"/>
      <c r="D56" s="1095"/>
      <c r="E56" s="1095"/>
      <c r="F56" s="1095"/>
      <c r="G56" s="1095"/>
      <c r="H56" s="1095"/>
      <c r="I56" s="1095"/>
      <c r="J56" s="1095"/>
      <c r="K56" s="1095"/>
      <c r="L56" s="1095"/>
      <c r="M56" s="1095"/>
      <c r="N56" s="1095"/>
      <c r="O56" s="1095"/>
      <c r="P56" s="1096"/>
      <c r="Q56" s="1097"/>
      <c r="R56" s="1080"/>
      <c r="S56" s="1080"/>
      <c r="T56" s="1080"/>
      <c r="U56" s="1080"/>
      <c r="V56" s="1080"/>
      <c r="W56" s="1080"/>
      <c r="X56" s="1080"/>
      <c r="Y56" s="1080"/>
      <c r="Z56" s="1080"/>
      <c r="AA56" s="1080"/>
      <c r="AB56" s="1080"/>
      <c r="AC56" s="1080"/>
      <c r="AD56" s="1080"/>
      <c r="AE56" s="1098"/>
      <c r="AF56" s="1076"/>
      <c r="AG56" s="1077"/>
      <c r="AH56" s="1077"/>
      <c r="AI56" s="1077"/>
      <c r="AJ56" s="1078"/>
      <c r="AK56" s="1079"/>
      <c r="AL56" s="1080"/>
      <c r="AM56" s="1080"/>
      <c r="AN56" s="1080"/>
      <c r="AO56" s="1080"/>
      <c r="AP56" s="1080"/>
      <c r="AQ56" s="1080"/>
      <c r="AR56" s="1080"/>
      <c r="AS56" s="1080"/>
      <c r="AT56" s="1080"/>
      <c r="AU56" s="1080"/>
      <c r="AV56" s="1080"/>
      <c r="AW56" s="1080"/>
      <c r="AX56" s="1080"/>
      <c r="AY56" s="1080"/>
      <c r="AZ56" s="1081"/>
      <c r="BA56" s="1081"/>
      <c r="BB56" s="1081"/>
      <c r="BC56" s="1081"/>
      <c r="BD56" s="1081"/>
      <c r="BE56" s="1089"/>
      <c r="BF56" s="1089"/>
      <c r="BG56" s="1089"/>
      <c r="BH56" s="1089"/>
      <c r="BI56" s="1090"/>
      <c r="BJ56" s="254"/>
      <c r="BK56" s="254"/>
      <c r="BL56" s="254"/>
      <c r="BM56" s="254"/>
      <c r="BN56" s="254"/>
      <c r="BO56" s="267"/>
      <c r="BP56" s="267"/>
      <c r="BQ56" s="264">
        <v>50</v>
      </c>
      <c r="BR56" s="265"/>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8"/>
    </row>
    <row r="57" spans="1:131" s="249" customFormat="1" ht="26.25" customHeight="1" x14ac:dyDescent="0.15">
      <c r="A57" s="263">
        <v>30</v>
      </c>
      <c r="B57" s="1094"/>
      <c r="C57" s="1095"/>
      <c r="D57" s="1095"/>
      <c r="E57" s="1095"/>
      <c r="F57" s="1095"/>
      <c r="G57" s="1095"/>
      <c r="H57" s="1095"/>
      <c r="I57" s="1095"/>
      <c r="J57" s="1095"/>
      <c r="K57" s="1095"/>
      <c r="L57" s="1095"/>
      <c r="M57" s="1095"/>
      <c r="N57" s="1095"/>
      <c r="O57" s="1095"/>
      <c r="P57" s="1096"/>
      <c r="Q57" s="1097"/>
      <c r="R57" s="1080"/>
      <c r="S57" s="1080"/>
      <c r="T57" s="1080"/>
      <c r="U57" s="1080"/>
      <c r="V57" s="1080"/>
      <c r="W57" s="1080"/>
      <c r="X57" s="1080"/>
      <c r="Y57" s="1080"/>
      <c r="Z57" s="1080"/>
      <c r="AA57" s="1080"/>
      <c r="AB57" s="1080"/>
      <c r="AC57" s="1080"/>
      <c r="AD57" s="1080"/>
      <c r="AE57" s="1098"/>
      <c r="AF57" s="1076"/>
      <c r="AG57" s="1077"/>
      <c r="AH57" s="1077"/>
      <c r="AI57" s="1077"/>
      <c r="AJ57" s="1078"/>
      <c r="AK57" s="1079"/>
      <c r="AL57" s="1080"/>
      <c r="AM57" s="1080"/>
      <c r="AN57" s="1080"/>
      <c r="AO57" s="1080"/>
      <c r="AP57" s="1080"/>
      <c r="AQ57" s="1080"/>
      <c r="AR57" s="1080"/>
      <c r="AS57" s="1080"/>
      <c r="AT57" s="1080"/>
      <c r="AU57" s="1080"/>
      <c r="AV57" s="1080"/>
      <c r="AW57" s="1080"/>
      <c r="AX57" s="1080"/>
      <c r="AY57" s="1080"/>
      <c r="AZ57" s="1081"/>
      <c r="BA57" s="1081"/>
      <c r="BB57" s="1081"/>
      <c r="BC57" s="1081"/>
      <c r="BD57" s="1081"/>
      <c r="BE57" s="1089"/>
      <c r="BF57" s="1089"/>
      <c r="BG57" s="1089"/>
      <c r="BH57" s="1089"/>
      <c r="BI57" s="1090"/>
      <c r="BJ57" s="254"/>
      <c r="BK57" s="254"/>
      <c r="BL57" s="254"/>
      <c r="BM57" s="254"/>
      <c r="BN57" s="254"/>
      <c r="BO57" s="267"/>
      <c r="BP57" s="267"/>
      <c r="BQ57" s="264">
        <v>51</v>
      </c>
      <c r="BR57" s="265"/>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8"/>
    </row>
    <row r="58" spans="1:131" s="249" customFormat="1" ht="26.25" customHeight="1" x14ac:dyDescent="0.15">
      <c r="A58" s="263">
        <v>31</v>
      </c>
      <c r="B58" s="1094"/>
      <c r="C58" s="1095"/>
      <c r="D58" s="1095"/>
      <c r="E58" s="1095"/>
      <c r="F58" s="1095"/>
      <c r="G58" s="1095"/>
      <c r="H58" s="1095"/>
      <c r="I58" s="1095"/>
      <c r="J58" s="1095"/>
      <c r="K58" s="1095"/>
      <c r="L58" s="1095"/>
      <c r="M58" s="1095"/>
      <c r="N58" s="1095"/>
      <c r="O58" s="1095"/>
      <c r="P58" s="1096"/>
      <c r="Q58" s="1097"/>
      <c r="R58" s="1080"/>
      <c r="S58" s="1080"/>
      <c r="T58" s="1080"/>
      <c r="U58" s="1080"/>
      <c r="V58" s="1080"/>
      <c r="W58" s="1080"/>
      <c r="X58" s="1080"/>
      <c r="Y58" s="1080"/>
      <c r="Z58" s="1080"/>
      <c r="AA58" s="1080"/>
      <c r="AB58" s="1080"/>
      <c r="AC58" s="1080"/>
      <c r="AD58" s="1080"/>
      <c r="AE58" s="1098"/>
      <c r="AF58" s="1076"/>
      <c r="AG58" s="1077"/>
      <c r="AH58" s="1077"/>
      <c r="AI58" s="1077"/>
      <c r="AJ58" s="1078"/>
      <c r="AK58" s="1079"/>
      <c r="AL58" s="1080"/>
      <c r="AM58" s="1080"/>
      <c r="AN58" s="1080"/>
      <c r="AO58" s="1080"/>
      <c r="AP58" s="1080"/>
      <c r="AQ58" s="1080"/>
      <c r="AR58" s="1080"/>
      <c r="AS58" s="1080"/>
      <c r="AT58" s="1080"/>
      <c r="AU58" s="1080"/>
      <c r="AV58" s="1080"/>
      <c r="AW58" s="1080"/>
      <c r="AX58" s="1080"/>
      <c r="AY58" s="1080"/>
      <c r="AZ58" s="1081"/>
      <c r="BA58" s="1081"/>
      <c r="BB58" s="1081"/>
      <c r="BC58" s="1081"/>
      <c r="BD58" s="1081"/>
      <c r="BE58" s="1089"/>
      <c r="BF58" s="1089"/>
      <c r="BG58" s="1089"/>
      <c r="BH58" s="1089"/>
      <c r="BI58" s="1090"/>
      <c r="BJ58" s="254"/>
      <c r="BK58" s="254"/>
      <c r="BL58" s="254"/>
      <c r="BM58" s="254"/>
      <c r="BN58" s="254"/>
      <c r="BO58" s="267"/>
      <c r="BP58" s="267"/>
      <c r="BQ58" s="264">
        <v>52</v>
      </c>
      <c r="BR58" s="265"/>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8"/>
    </row>
    <row r="59" spans="1:131" s="249" customFormat="1" ht="26.25" customHeight="1" x14ac:dyDescent="0.15">
      <c r="A59" s="263">
        <v>32</v>
      </c>
      <c r="B59" s="1094"/>
      <c r="C59" s="1095"/>
      <c r="D59" s="1095"/>
      <c r="E59" s="1095"/>
      <c r="F59" s="1095"/>
      <c r="G59" s="1095"/>
      <c r="H59" s="1095"/>
      <c r="I59" s="1095"/>
      <c r="J59" s="1095"/>
      <c r="K59" s="1095"/>
      <c r="L59" s="1095"/>
      <c r="M59" s="1095"/>
      <c r="N59" s="1095"/>
      <c r="O59" s="1095"/>
      <c r="P59" s="1096"/>
      <c r="Q59" s="1097"/>
      <c r="R59" s="1080"/>
      <c r="S59" s="1080"/>
      <c r="T59" s="1080"/>
      <c r="U59" s="1080"/>
      <c r="V59" s="1080"/>
      <c r="W59" s="1080"/>
      <c r="X59" s="1080"/>
      <c r="Y59" s="1080"/>
      <c r="Z59" s="1080"/>
      <c r="AA59" s="1080"/>
      <c r="AB59" s="1080"/>
      <c r="AC59" s="1080"/>
      <c r="AD59" s="1080"/>
      <c r="AE59" s="1098"/>
      <c r="AF59" s="1076"/>
      <c r="AG59" s="1077"/>
      <c r="AH59" s="1077"/>
      <c r="AI59" s="1077"/>
      <c r="AJ59" s="1078"/>
      <c r="AK59" s="1079"/>
      <c r="AL59" s="1080"/>
      <c r="AM59" s="1080"/>
      <c r="AN59" s="1080"/>
      <c r="AO59" s="1080"/>
      <c r="AP59" s="1080"/>
      <c r="AQ59" s="1080"/>
      <c r="AR59" s="1080"/>
      <c r="AS59" s="1080"/>
      <c r="AT59" s="1080"/>
      <c r="AU59" s="1080"/>
      <c r="AV59" s="1080"/>
      <c r="AW59" s="1080"/>
      <c r="AX59" s="1080"/>
      <c r="AY59" s="1080"/>
      <c r="AZ59" s="1081"/>
      <c r="BA59" s="1081"/>
      <c r="BB59" s="1081"/>
      <c r="BC59" s="1081"/>
      <c r="BD59" s="1081"/>
      <c r="BE59" s="1089"/>
      <c r="BF59" s="1089"/>
      <c r="BG59" s="1089"/>
      <c r="BH59" s="1089"/>
      <c r="BI59" s="1090"/>
      <c r="BJ59" s="254"/>
      <c r="BK59" s="254"/>
      <c r="BL59" s="254"/>
      <c r="BM59" s="254"/>
      <c r="BN59" s="254"/>
      <c r="BO59" s="267"/>
      <c r="BP59" s="267"/>
      <c r="BQ59" s="264">
        <v>53</v>
      </c>
      <c r="BR59" s="265"/>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8"/>
    </row>
    <row r="60" spans="1:131" s="249" customFormat="1" ht="26.25" customHeight="1" x14ac:dyDescent="0.15">
      <c r="A60" s="263">
        <v>33</v>
      </c>
      <c r="B60" s="1094"/>
      <c r="C60" s="1095"/>
      <c r="D60" s="1095"/>
      <c r="E60" s="1095"/>
      <c r="F60" s="1095"/>
      <c r="G60" s="1095"/>
      <c r="H60" s="1095"/>
      <c r="I60" s="1095"/>
      <c r="J60" s="1095"/>
      <c r="K60" s="1095"/>
      <c r="L60" s="1095"/>
      <c r="M60" s="1095"/>
      <c r="N60" s="1095"/>
      <c r="O60" s="1095"/>
      <c r="P60" s="1096"/>
      <c r="Q60" s="1097"/>
      <c r="R60" s="1080"/>
      <c r="S60" s="1080"/>
      <c r="T60" s="1080"/>
      <c r="U60" s="1080"/>
      <c r="V60" s="1080"/>
      <c r="W60" s="1080"/>
      <c r="X60" s="1080"/>
      <c r="Y60" s="1080"/>
      <c r="Z60" s="1080"/>
      <c r="AA60" s="1080"/>
      <c r="AB60" s="1080"/>
      <c r="AC60" s="1080"/>
      <c r="AD60" s="1080"/>
      <c r="AE60" s="1098"/>
      <c r="AF60" s="1076"/>
      <c r="AG60" s="1077"/>
      <c r="AH60" s="1077"/>
      <c r="AI60" s="1077"/>
      <c r="AJ60" s="1078"/>
      <c r="AK60" s="1079"/>
      <c r="AL60" s="1080"/>
      <c r="AM60" s="1080"/>
      <c r="AN60" s="1080"/>
      <c r="AO60" s="1080"/>
      <c r="AP60" s="1080"/>
      <c r="AQ60" s="1080"/>
      <c r="AR60" s="1080"/>
      <c r="AS60" s="1080"/>
      <c r="AT60" s="1080"/>
      <c r="AU60" s="1080"/>
      <c r="AV60" s="1080"/>
      <c r="AW60" s="1080"/>
      <c r="AX60" s="1080"/>
      <c r="AY60" s="1080"/>
      <c r="AZ60" s="1081"/>
      <c r="BA60" s="1081"/>
      <c r="BB60" s="1081"/>
      <c r="BC60" s="1081"/>
      <c r="BD60" s="1081"/>
      <c r="BE60" s="1089"/>
      <c r="BF60" s="1089"/>
      <c r="BG60" s="1089"/>
      <c r="BH60" s="1089"/>
      <c r="BI60" s="1090"/>
      <c r="BJ60" s="254"/>
      <c r="BK60" s="254"/>
      <c r="BL60" s="254"/>
      <c r="BM60" s="254"/>
      <c r="BN60" s="254"/>
      <c r="BO60" s="267"/>
      <c r="BP60" s="267"/>
      <c r="BQ60" s="264">
        <v>54</v>
      </c>
      <c r="BR60" s="265"/>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8"/>
    </row>
    <row r="61" spans="1:131" s="249" customFormat="1" ht="26.25" customHeight="1" thickBot="1" x14ac:dyDescent="0.2">
      <c r="A61" s="263">
        <v>34</v>
      </c>
      <c r="B61" s="1094"/>
      <c r="C61" s="1095"/>
      <c r="D61" s="1095"/>
      <c r="E61" s="1095"/>
      <c r="F61" s="1095"/>
      <c r="G61" s="1095"/>
      <c r="H61" s="1095"/>
      <c r="I61" s="1095"/>
      <c r="J61" s="1095"/>
      <c r="K61" s="1095"/>
      <c r="L61" s="1095"/>
      <c r="M61" s="1095"/>
      <c r="N61" s="1095"/>
      <c r="O61" s="1095"/>
      <c r="P61" s="1096"/>
      <c r="Q61" s="1097"/>
      <c r="R61" s="1080"/>
      <c r="S61" s="1080"/>
      <c r="T61" s="1080"/>
      <c r="U61" s="1080"/>
      <c r="V61" s="1080"/>
      <c r="W61" s="1080"/>
      <c r="X61" s="1080"/>
      <c r="Y61" s="1080"/>
      <c r="Z61" s="1080"/>
      <c r="AA61" s="1080"/>
      <c r="AB61" s="1080"/>
      <c r="AC61" s="1080"/>
      <c r="AD61" s="1080"/>
      <c r="AE61" s="1098"/>
      <c r="AF61" s="1076"/>
      <c r="AG61" s="1077"/>
      <c r="AH61" s="1077"/>
      <c r="AI61" s="1077"/>
      <c r="AJ61" s="1078"/>
      <c r="AK61" s="1079"/>
      <c r="AL61" s="1080"/>
      <c r="AM61" s="1080"/>
      <c r="AN61" s="1080"/>
      <c r="AO61" s="1080"/>
      <c r="AP61" s="1080"/>
      <c r="AQ61" s="1080"/>
      <c r="AR61" s="1080"/>
      <c r="AS61" s="1080"/>
      <c r="AT61" s="1080"/>
      <c r="AU61" s="1080"/>
      <c r="AV61" s="1080"/>
      <c r="AW61" s="1080"/>
      <c r="AX61" s="1080"/>
      <c r="AY61" s="1080"/>
      <c r="AZ61" s="1081"/>
      <c r="BA61" s="1081"/>
      <c r="BB61" s="1081"/>
      <c r="BC61" s="1081"/>
      <c r="BD61" s="1081"/>
      <c r="BE61" s="1089"/>
      <c r="BF61" s="1089"/>
      <c r="BG61" s="1089"/>
      <c r="BH61" s="1089"/>
      <c r="BI61" s="1090"/>
      <c r="BJ61" s="254"/>
      <c r="BK61" s="254"/>
      <c r="BL61" s="254"/>
      <c r="BM61" s="254"/>
      <c r="BN61" s="254"/>
      <c r="BO61" s="267"/>
      <c r="BP61" s="267"/>
      <c r="BQ61" s="264">
        <v>55</v>
      </c>
      <c r="BR61" s="265"/>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8"/>
    </row>
    <row r="62" spans="1:131" s="249" customFormat="1" ht="26.25" customHeight="1" x14ac:dyDescent="0.15">
      <c r="A62" s="263">
        <v>35</v>
      </c>
      <c r="B62" s="1094"/>
      <c r="C62" s="1095"/>
      <c r="D62" s="1095"/>
      <c r="E62" s="1095"/>
      <c r="F62" s="1095"/>
      <c r="G62" s="1095"/>
      <c r="H62" s="1095"/>
      <c r="I62" s="1095"/>
      <c r="J62" s="1095"/>
      <c r="K62" s="1095"/>
      <c r="L62" s="1095"/>
      <c r="M62" s="1095"/>
      <c r="N62" s="1095"/>
      <c r="O62" s="1095"/>
      <c r="P62" s="1096"/>
      <c r="Q62" s="1097"/>
      <c r="R62" s="1080"/>
      <c r="S62" s="1080"/>
      <c r="T62" s="1080"/>
      <c r="U62" s="1080"/>
      <c r="V62" s="1080"/>
      <c r="W62" s="1080"/>
      <c r="X62" s="1080"/>
      <c r="Y62" s="1080"/>
      <c r="Z62" s="1080"/>
      <c r="AA62" s="1080"/>
      <c r="AB62" s="1080"/>
      <c r="AC62" s="1080"/>
      <c r="AD62" s="1080"/>
      <c r="AE62" s="1098"/>
      <c r="AF62" s="1076"/>
      <c r="AG62" s="1077"/>
      <c r="AH62" s="1077"/>
      <c r="AI62" s="1077"/>
      <c r="AJ62" s="1078"/>
      <c r="AK62" s="1079"/>
      <c r="AL62" s="1080"/>
      <c r="AM62" s="1080"/>
      <c r="AN62" s="1080"/>
      <c r="AO62" s="1080"/>
      <c r="AP62" s="1080"/>
      <c r="AQ62" s="1080"/>
      <c r="AR62" s="1080"/>
      <c r="AS62" s="1080"/>
      <c r="AT62" s="1080"/>
      <c r="AU62" s="1080"/>
      <c r="AV62" s="1080"/>
      <c r="AW62" s="1080"/>
      <c r="AX62" s="1080"/>
      <c r="AY62" s="1080"/>
      <c r="AZ62" s="1081"/>
      <c r="BA62" s="1081"/>
      <c r="BB62" s="1081"/>
      <c r="BC62" s="1081"/>
      <c r="BD62" s="1081"/>
      <c r="BE62" s="1089"/>
      <c r="BF62" s="1089"/>
      <c r="BG62" s="1089"/>
      <c r="BH62" s="1089"/>
      <c r="BI62" s="1090"/>
      <c r="BJ62" s="1091" t="s">
        <v>421</v>
      </c>
      <c r="BK62" s="1092"/>
      <c r="BL62" s="1092"/>
      <c r="BM62" s="1092"/>
      <c r="BN62" s="1093"/>
      <c r="BO62" s="267"/>
      <c r="BP62" s="267"/>
      <c r="BQ62" s="264">
        <v>56</v>
      </c>
      <c r="BR62" s="265"/>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8"/>
    </row>
    <row r="63" spans="1:131" s="249" customFormat="1" ht="26.25" customHeight="1" thickBot="1" x14ac:dyDescent="0.2">
      <c r="A63" s="266" t="s">
        <v>392</v>
      </c>
      <c r="B63" s="1001" t="s">
        <v>422</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85"/>
      <c r="AF63" s="1086">
        <v>7485</v>
      </c>
      <c r="AG63" s="1016"/>
      <c r="AH63" s="1016"/>
      <c r="AI63" s="1016"/>
      <c r="AJ63" s="1087"/>
      <c r="AK63" s="1088"/>
      <c r="AL63" s="1020"/>
      <c r="AM63" s="1020"/>
      <c r="AN63" s="1020"/>
      <c r="AO63" s="1020"/>
      <c r="AP63" s="1016">
        <v>49959</v>
      </c>
      <c r="AQ63" s="1016"/>
      <c r="AR63" s="1016"/>
      <c r="AS63" s="1016"/>
      <c r="AT63" s="1016"/>
      <c r="AU63" s="1016">
        <v>31810</v>
      </c>
      <c r="AV63" s="1016"/>
      <c r="AW63" s="1016"/>
      <c r="AX63" s="1016"/>
      <c r="AY63" s="1016"/>
      <c r="AZ63" s="1082"/>
      <c r="BA63" s="1082"/>
      <c r="BB63" s="1082"/>
      <c r="BC63" s="1082"/>
      <c r="BD63" s="1082"/>
      <c r="BE63" s="1017"/>
      <c r="BF63" s="1017"/>
      <c r="BG63" s="1017"/>
      <c r="BH63" s="1017"/>
      <c r="BI63" s="1018"/>
      <c r="BJ63" s="1083" t="s">
        <v>423</v>
      </c>
      <c r="BK63" s="1008"/>
      <c r="BL63" s="1008"/>
      <c r="BM63" s="1008"/>
      <c r="BN63" s="1084"/>
      <c r="BO63" s="267"/>
      <c r="BP63" s="267"/>
      <c r="BQ63" s="264">
        <v>57</v>
      </c>
      <c r="BR63" s="265"/>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8"/>
    </row>
    <row r="65" spans="1:131" s="249" customFormat="1" ht="26.25" customHeight="1" thickBot="1" x14ac:dyDescent="0.2">
      <c r="A65" s="254" t="s">
        <v>424</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8"/>
    </row>
    <row r="66" spans="1:131" s="249" customFormat="1" ht="26.25" customHeight="1" x14ac:dyDescent="0.15">
      <c r="A66" s="1052" t="s">
        <v>425</v>
      </c>
      <c r="B66" s="1053"/>
      <c r="C66" s="1053"/>
      <c r="D66" s="1053"/>
      <c r="E66" s="1053"/>
      <c r="F66" s="1053"/>
      <c r="G66" s="1053"/>
      <c r="H66" s="1053"/>
      <c r="I66" s="1053"/>
      <c r="J66" s="1053"/>
      <c r="K66" s="1053"/>
      <c r="L66" s="1053"/>
      <c r="M66" s="1053"/>
      <c r="N66" s="1053"/>
      <c r="O66" s="1053"/>
      <c r="P66" s="1054"/>
      <c r="Q66" s="1058" t="s">
        <v>426</v>
      </c>
      <c r="R66" s="1059"/>
      <c r="S66" s="1059"/>
      <c r="T66" s="1059"/>
      <c r="U66" s="1060"/>
      <c r="V66" s="1058" t="s">
        <v>427</v>
      </c>
      <c r="W66" s="1059"/>
      <c r="X66" s="1059"/>
      <c r="Y66" s="1059"/>
      <c r="Z66" s="1060"/>
      <c r="AA66" s="1058" t="s">
        <v>428</v>
      </c>
      <c r="AB66" s="1059"/>
      <c r="AC66" s="1059"/>
      <c r="AD66" s="1059"/>
      <c r="AE66" s="1060"/>
      <c r="AF66" s="1064" t="s">
        <v>429</v>
      </c>
      <c r="AG66" s="1065"/>
      <c r="AH66" s="1065"/>
      <c r="AI66" s="1065"/>
      <c r="AJ66" s="1066"/>
      <c r="AK66" s="1058" t="s">
        <v>430</v>
      </c>
      <c r="AL66" s="1053"/>
      <c r="AM66" s="1053"/>
      <c r="AN66" s="1053"/>
      <c r="AO66" s="1054"/>
      <c r="AP66" s="1058" t="s">
        <v>431</v>
      </c>
      <c r="AQ66" s="1059"/>
      <c r="AR66" s="1059"/>
      <c r="AS66" s="1059"/>
      <c r="AT66" s="1060"/>
      <c r="AU66" s="1058" t="s">
        <v>432</v>
      </c>
      <c r="AV66" s="1059"/>
      <c r="AW66" s="1059"/>
      <c r="AX66" s="1059"/>
      <c r="AY66" s="1060"/>
      <c r="AZ66" s="1058" t="s">
        <v>377</v>
      </c>
      <c r="BA66" s="1059"/>
      <c r="BB66" s="1059"/>
      <c r="BC66" s="1059"/>
      <c r="BD66" s="1074"/>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15">
      <c r="A68" s="260">
        <v>1</v>
      </c>
      <c r="B68" s="1042" t="s">
        <v>604</v>
      </c>
      <c r="C68" s="1043"/>
      <c r="D68" s="1043"/>
      <c r="E68" s="1043"/>
      <c r="F68" s="1043"/>
      <c r="G68" s="1043"/>
      <c r="H68" s="1043"/>
      <c r="I68" s="1043"/>
      <c r="J68" s="1043"/>
      <c r="K68" s="1043"/>
      <c r="L68" s="1043"/>
      <c r="M68" s="1043"/>
      <c r="N68" s="1043"/>
      <c r="O68" s="1043"/>
      <c r="P68" s="1044"/>
      <c r="Q68" s="1045">
        <v>50</v>
      </c>
      <c r="R68" s="1039"/>
      <c r="S68" s="1039"/>
      <c r="T68" s="1039"/>
      <c r="U68" s="1039"/>
      <c r="V68" s="1039">
        <v>46</v>
      </c>
      <c r="W68" s="1039"/>
      <c r="X68" s="1039"/>
      <c r="Y68" s="1039"/>
      <c r="Z68" s="1039"/>
      <c r="AA68" s="1039">
        <v>4</v>
      </c>
      <c r="AB68" s="1039"/>
      <c r="AC68" s="1039"/>
      <c r="AD68" s="1039"/>
      <c r="AE68" s="1039"/>
      <c r="AF68" s="1039">
        <v>4</v>
      </c>
      <c r="AG68" s="1039"/>
      <c r="AH68" s="1039"/>
      <c r="AI68" s="1039"/>
      <c r="AJ68" s="1039"/>
      <c r="AK68" s="1039" t="s">
        <v>603</v>
      </c>
      <c r="AL68" s="1039"/>
      <c r="AM68" s="1039"/>
      <c r="AN68" s="1039"/>
      <c r="AO68" s="1039"/>
      <c r="AP68" s="1039" t="s">
        <v>533</v>
      </c>
      <c r="AQ68" s="1039"/>
      <c r="AR68" s="1039"/>
      <c r="AS68" s="1039"/>
      <c r="AT68" s="1039"/>
      <c r="AU68" s="1039" t="s">
        <v>533</v>
      </c>
      <c r="AV68" s="1039"/>
      <c r="AW68" s="1039"/>
      <c r="AX68" s="1039"/>
      <c r="AY68" s="1039"/>
      <c r="AZ68" s="1040"/>
      <c r="BA68" s="1040"/>
      <c r="BB68" s="1040"/>
      <c r="BC68" s="1040"/>
      <c r="BD68" s="104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15">
      <c r="A69" s="263">
        <v>2</v>
      </c>
      <c r="B69" s="1031" t="s">
        <v>605</v>
      </c>
      <c r="C69" s="1032"/>
      <c r="D69" s="1032"/>
      <c r="E69" s="1032"/>
      <c r="F69" s="1032"/>
      <c r="G69" s="1032"/>
      <c r="H69" s="1032"/>
      <c r="I69" s="1032"/>
      <c r="J69" s="1032"/>
      <c r="K69" s="1032"/>
      <c r="L69" s="1032"/>
      <c r="M69" s="1032"/>
      <c r="N69" s="1032"/>
      <c r="O69" s="1032"/>
      <c r="P69" s="1033"/>
      <c r="Q69" s="1034">
        <v>0</v>
      </c>
      <c r="R69" s="1028"/>
      <c r="S69" s="1028"/>
      <c r="T69" s="1028"/>
      <c r="U69" s="1028"/>
      <c r="V69" s="1028">
        <v>0</v>
      </c>
      <c r="W69" s="1028"/>
      <c r="X69" s="1028"/>
      <c r="Y69" s="1028"/>
      <c r="Z69" s="1028"/>
      <c r="AA69" s="1028">
        <v>0</v>
      </c>
      <c r="AB69" s="1028"/>
      <c r="AC69" s="1028"/>
      <c r="AD69" s="1028"/>
      <c r="AE69" s="1028"/>
      <c r="AF69" s="1028">
        <v>0</v>
      </c>
      <c r="AG69" s="1028"/>
      <c r="AH69" s="1028"/>
      <c r="AI69" s="1028"/>
      <c r="AJ69" s="1028"/>
      <c r="AK69" s="1028" t="s">
        <v>533</v>
      </c>
      <c r="AL69" s="1028"/>
      <c r="AM69" s="1028"/>
      <c r="AN69" s="1028"/>
      <c r="AO69" s="1028"/>
      <c r="AP69" s="1028" t="s">
        <v>533</v>
      </c>
      <c r="AQ69" s="1028"/>
      <c r="AR69" s="1028"/>
      <c r="AS69" s="1028"/>
      <c r="AT69" s="1028"/>
      <c r="AU69" s="1028" t="s">
        <v>533</v>
      </c>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15">
      <c r="A70" s="263">
        <v>3</v>
      </c>
      <c r="B70" s="1031" t="s">
        <v>606</v>
      </c>
      <c r="C70" s="1032"/>
      <c r="D70" s="1032"/>
      <c r="E70" s="1032"/>
      <c r="F70" s="1032"/>
      <c r="G70" s="1032"/>
      <c r="H70" s="1032"/>
      <c r="I70" s="1032"/>
      <c r="J70" s="1032"/>
      <c r="K70" s="1032"/>
      <c r="L70" s="1032"/>
      <c r="M70" s="1032"/>
      <c r="N70" s="1032"/>
      <c r="O70" s="1032"/>
      <c r="P70" s="1033"/>
      <c r="Q70" s="1034">
        <v>3554</v>
      </c>
      <c r="R70" s="1028"/>
      <c r="S70" s="1028"/>
      <c r="T70" s="1028"/>
      <c r="U70" s="1028"/>
      <c r="V70" s="1028">
        <v>3474</v>
      </c>
      <c r="W70" s="1028"/>
      <c r="X70" s="1028"/>
      <c r="Y70" s="1028"/>
      <c r="Z70" s="1028"/>
      <c r="AA70" s="1028">
        <v>80</v>
      </c>
      <c r="AB70" s="1028"/>
      <c r="AC70" s="1028"/>
      <c r="AD70" s="1028"/>
      <c r="AE70" s="1028"/>
      <c r="AF70" s="1028">
        <v>80</v>
      </c>
      <c r="AG70" s="1028"/>
      <c r="AH70" s="1028"/>
      <c r="AI70" s="1028"/>
      <c r="AJ70" s="1028"/>
      <c r="AK70" s="1028" t="s">
        <v>533</v>
      </c>
      <c r="AL70" s="1028"/>
      <c r="AM70" s="1028"/>
      <c r="AN70" s="1028"/>
      <c r="AO70" s="1028"/>
      <c r="AP70" s="1028">
        <v>1188</v>
      </c>
      <c r="AQ70" s="1028"/>
      <c r="AR70" s="1028"/>
      <c r="AS70" s="1028"/>
      <c r="AT70" s="1028"/>
      <c r="AU70" s="1028">
        <v>629</v>
      </c>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15">
      <c r="A71" s="263">
        <v>4</v>
      </c>
      <c r="B71" s="1031" t="s">
        <v>607</v>
      </c>
      <c r="C71" s="1032"/>
      <c r="D71" s="1032"/>
      <c r="E71" s="1032"/>
      <c r="F71" s="1032"/>
      <c r="G71" s="1032"/>
      <c r="H71" s="1032"/>
      <c r="I71" s="1032"/>
      <c r="J71" s="1032"/>
      <c r="K71" s="1032"/>
      <c r="L71" s="1032"/>
      <c r="M71" s="1032"/>
      <c r="N71" s="1032"/>
      <c r="O71" s="1032"/>
      <c r="P71" s="1033"/>
      <c r="Q71" s="1034">
        <v>0</v>
      </c>
      <c r="R71" s="1028"/>
      <c r="S71" s="1028"/>
      <c r="T71" s="1028"/>
      <c r="U71" s="1028"/>
      <c r="V71" s="1028">
        <v>0</v>
      </c>
      <c r="W71" s="1028"/>
      <c r="X71" s="1028"/>
      <c r="Y71" s="1028"/>
      <c r="Z71" s="1028"/>
      <c r="AA71" s="1028">
        <v>0</v>
      </c>
      <c r="AB71" s="1028"/>
      <c r="AC71" s="1028"/>
      <c r="AD71" s="1028"/>
      <c r="AE71" s="1028"/>
      <c r="AF71" s="1028">
        <v>0</v>
      </c>
      <c r="AG71" s="1028"/>
      <c r="AH71" s="1028"/>
      <c r="AI71" s="1028"/>
      <c r="AJ71" s="1028"/>
      <c r="AK71" s="1028" t="s">
        <v>533</v>
      </c>
      <c r="AL71" s="1028"/>
      <c r="AM71" s="1028"/>
      <c r="AN71" s="1028"/>
      <c r="AO71" s="1028"/>
      <c r="AP71" s="1028" t="s">
        <v>533</v>
      </c>
      <c r="AQ71" s="1028"/>
      <c r="AR71" s="1028"/>
      <c r="AS71" s="1028"/>
      <c r="AT71" s="1028"/>
      <c r="AU71" s="1028" t="s">
        <v>533</v>
      </c>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15">
      <c r="A72" s="263">
        <v>5</v>
      </c>
      <c r="B72" s="1031" t="s">
        <v>608</v>
      </c>
      <c r="C72" s="1032"/>
      <c r="D72" s="1032"/>
      <c r="E72" s="1032"/>
      <c r="F72" s="1032"/>
      <c r="G72" s="1032"/>
      <c r="H72" s="1032"/>
      <c r="I72" s="1032"/>
      <c r="J72" s="1032"/>
      <c r="K72" s="1032"/>
      <c r="L72" s="1032"/>
      <c r="M72" s="1032"/>
      <c r="N72" s="1032"/>
      <c r="O72" s="1032"/>
      <c r="P72" s="1033"/>
      <c r="Q72" s="1034">
        <v>18</v>
      </c>
      <c r="R72" s="1028"/>
      <c r="S72" s="1028"/>
      <c r="T72" s="1028"/>
      <c r="U72" s="1028"/>
      <c r="V72" s="1028">
        <v>15</v>
      </c>
      <c r="W72" s="1028"/>
      <c r="X72" s="1028"/>
      <c r="Y72" s="1028"/>
      <c r="Z72" s="1028"/>
      <c r="AA72" s="1028">
        <v>3</v>
      </c>
      <c r="AB72" s="1028"/>
      <c r="AC72" s="1028"/>
      <c r="AD72" s="1028"/>
      <c r="AE72" s="1028"/>
      <c r="AF72" s="1028">
        <v>3</v>
      </c>
      <c r="AG72" s="1028"/>
      <c r="AH72" s="1028"/>
      <c r="AI72" s="1028"/>
      <c r="AJ72" s="1028"/>
      <c r="AK72" s="1028" t="s">
        <v>533</v>
      </c>
      <c r="AL72" s="1028"/>
      <c r="AM72" s="1028"/>
      <c r="AN72" s="1028"/>
      <c r="AO72" s="1028"/>
      <c r="AP72" s="1028" t="s">
        <v>533</v>
      </c>
      <c r="AQ72" s="1028"/>
      <c r="AR72" s="1028"/>
      <c r="AS72" s="1028"/>
      <c r="AT72" s="1028"/>
      <c r="AU72" s="1028" t="s">
        <v>533</v>
      </c>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15">
      <c r="A73" s="263">
        <v>6</v>
      </c>
      <c r="B73" s="1031" t="s">
        <v>609</v>
      </c>
      <c r="C73" s="1032"/>
      <c r="D73" s="1032"/>
      <c r="E73" s="1032"/>
      <c r="F73" s="1032"/>
      <c r="G73" s="1032"/>
      <c r="H73" s="1032"/>
      <c r="I73" s="1032"/>
      <c r="J73" s="1032"/>
      <c r="K73" s="1032"/>
      <c r="L73" s="1032"/>
      <c r="M73" s="1032"/>
      <c r="N73" s="1032"/>
      <c r="O73" s="1032"/>
      <c r="P73" s="1033"/>
      <c r="Q73" s="1034">
        <v>58</v>
      </c>
      <c r="R73" s="1028"/>
      <c r="S73" s="1028"/>
      <c r="T73" s="1028"/>
      <c r="U73" s="1028"/>
      <c r="V73" s="1028">
        <v>55</v>
      </c>
      <c r="W73" s="1028"/>
      <c r="X73" s="1028"/>
      <c r="Y73" s="1028"/>
      <c r="Z73" s="1028"/>
      <c r="AA73" s="1028">
        <v>3</v>
      </c>
      <c r="AB73" s="1028"/>
      <c r="AC73" s="1028"/>
      <c r="AD73" s="1028"/>
      <c r="AE73" s="1028"/>
      <c r="AF73" s="1028">
        <v>3</v>
      </c>
      <c r="AG73" s="1028"/>
      <c r="AH73" s="1028"/>
      <c r="AI73" s="1028"/>
      <c r="AJ73" s="1028"/>
      <c r="AK73" s="1028">
        <v>2</v>
      </c>
      <c r="AL73" s="1028"/>
      <c r="AM73" s="1028"/>
      <c r="AN73" s="1028"/>
      <c r="AO73" s="1028"/>
      <c r="AP73" s="1028" t="s">
        <v>533</v>
      </c>
      <c r="AQ73" s="1028"/>
      <c r="AR73" s="1028"/>
      <c r="AS73" s="1028"/>
      <c r="AT73" s="1028"/>
      <c r="AU73" s="1028" t="s">
        <v>533</v>
      </c>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15">
      <c r="A74" s="263">
        <v>7</v>
      </c>
      <c r="B74" s="1031" t="s">
        <v>610</v>
      </c>
      <c r="C74" s="1032"/>
      <c r="D74" s="1032"/>
      <c r="E74" s="1032"/>
      <c r="F74" s="1032"/>
      <c r="G74" s="1032"/>
      <c r="H74" s="1032"/>
      <c r="I74" s="1032"/>
      <c r="J74" s="1032"/>
      <c r="K74" s="1032"/>
      <c r="L74" s="1032"/>
      <c r="M74" s="1032"/>
      <c r="N74" s="1032"/>
      <c r="O74" s="1032"/>
      <c r="P74" s="1033"/>
      <c r="Q74" s="1034">
        <v>1614</v>
      </c>
      <c r="R74" s="1028"/>
      <c r="S74" s="1028"/>
      <c r="T74" s="1028"/>
      <c r="U74" s="1028"/>
      <c r="V74" s="1028">
        <v>1558</v>
      </c>
      <c r="W74" s="1028"/>
      <c r="X74" s="1028"/>
      <c r="Y74" s="1028"/>
      <c r="Z74" s="1028"/>
      <c r="AA74" s="1028">
        <v>56</v>
      </c>
      <c r="AB74" s="1028"/>
      <c r="AC74" s="1028"/>
      <c r="AD74" s="1028"/>
      <c r="AE74" s="1028"/>
      <c r="AF74" s="1028">
        <v>56</v>
      </c>
      <c r="AG74" s="1028"/>
      <c r="AH74" s="1028"/>
      <c r="AI74" s="1028"/>
      <c r="AJ74" s="1028"/>
      <c r="AK74" s="1028">
        <v>301</v>
      </c>
      <c r="AL74" s="1028"/>
      <c r="AM74" s="1028"/>
      <c r="AN74" s="1028"/>
      <c r="AO74" s="1028"/>
      <c r="AP74" s="1028">
        <v>1850</v>
      </c>
      <c r="AQ74" s="1028"/>
      <c r="AR74" s="1028"/>
      <c r="AS74" s="1028"/>
      <c r="AT74" s="1028"/>
      <c r="AU74" s="1028" t="s">
        <v>533</v>
      </c>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15">
      <c r="A75" s="263">
        <v>8</v>
      </c>
      <c r="B75" s="1031" t="s">
        <v>611</v>
      </c>
      <c r="C75" s="1032"/>
      <c r="D75" s="1032"/>
      <c r="E75" s="1032"/>
      <c r="F75" s="1032"/>
      <c r="G75" s="1032"/>
      <c r="H75" s="1032"/>
      <c r="I75" s="1032"/>
      <c r="J75" s="1032"/>
      <c r="K75" s="1032"/>
      <c r="L75" s="1032"/>
      <c r="M75" s="1032"/>
      <c r="N75" s="1032"/>
      <c r="O75" s="1032"/>
      <c r="P75" s="1033"/>
      <c r="Q75" s="1035">
        <v>10</v>
      </c>
      <c r="R75" s="1036"/>
      <c r="S75" s="1036"/>
      <c r="T75" s="1036"/>
      <c r="U75" s="1037"/>
      <c r="V75" s="1038">
        <v>9</v>
      </c>
      <c r="W75" s="1036"/>
      <c r="X75" s="1036"/>
      <c r="Y75" s="1036"/>
      <c r="Z75" s="1037"/>
      <c r="AA75" s="1038">
        <v>1</v>
      </c>
      <c r="AB75" s="1036"/>
      <c r="AC75" s="1036"/>
      <c r="AD75" s="1036"/>
      <c r="AE75" s="1037"/>
      <c r="AF75" s="1038">
        <v>1</v>
      </c>
      <c r="AG75" s="1036"/>
      <c r="AH75" s="1036"/>
      <c r="AI75" s="1036"/>
      <c r="AJ75" s="1037"/>
      <c r="AK75" s="1038" t="s">
        <v>533</v>
      </c>
      <c r="AL75" s="1036"/>
      <c r="AM75" s="1036"/>
      <c r="AN75" s="1036"/>
      <c r="AO75" s="1037"/>
      <c r="AP75" s="1038" t="s">
        <v>533</v>
      </c>
      <c r="AQ75" s="1036"/>
      <c r="AR75" s="1036"/>
      <c r="AS75" s="1036"/>
      <c r="AT75" s="1037"/>
      <c r="AU75" s="1038" t="s">
        <v>533</v>
      </c>
      <c r="AV75" s="1036"/>
      <c r="AW75" s="1036"/>
      <c r="AX75" s="1036"/>
      <c r="AY75" s="1037"/>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15">
      <c r="A76" s="263">
        <v>9</v>
      </c>
      <c r="B76" s="1031" t="s">
        <v>612</v>
      </c>
      <c r="C76" s="1032"/>
      <c r="D76" s="1032"/>
      <c r="E76" s="1032"/>
      <c r="F76" s="1032"/>
      <c r="G76" s="1032"/>
      <c r="H76" s="1032"/>
      <c r="I76" s="1032"/>
      <c r="J76" s="1032"/>
      <c r="K76" s="1032"/>
      <c r="L76" s="1032"/>
      <c r="M76" s="1032"/>
      <c r="N76" s="1032"/>
      <c r="O76" s="1032"/>
      <c r="P76" s="1033"/>
      <c r="Q76" s="1035">
        <v>33</v>
      </c>
      <c r="R76" s="1036"/>
      <c r="S76" s="1036"/>
      <c r="T76" s="1036"/>
      <c r="U76" s="1037"/>
      <c r="V76" s="1038">
        <v>31</v>
      </c>
      <c r="W76" s="1036"/>
      <c r="X76" s="1036"/>
      <c r="Y76" s="1036"/>
      <c r="Z76" s="1037"/>
      <c r="AA76" s="1038">
        <v>2</v>
      </c>
      <c r="AB76" s="1036"/>
      <c r="AC76" s="1036"/>
      <c r="AD76" s="1036"/>
      <c r="AE76" s="1037"/>
      <c r="AF76" s="1038">
        <v>2</v>
      </c>
      <c r="AG76" s="1036"/>
      <c r="AH76" s="1036"/>
      <c r="AI76" s="1036"/>
      <c r="AJ76" s="1037"/>
      <c r="AK76" s="1038" t="s">
        <v>533</v>
      </c>
      <c r="AL76" s="1036"/>
      <c r="AM76" s="1036"/>
      <c r="AN76" s="1036"/>
      <c r="AO76" s="1037"/>
      <c r="AP76" s="1038" t="s">
        <v>533</v>
      </c>
      <c r="AQ76" s="1036"/>
      <c r="AR76" s="1036"/>
      <c r="AS76" s="1036"/>
      <c r="AT76" s="1037"/>
      <c r="AU76" s="1038" t="s">
        <v>533</v>
      </c>
      <c r="AV76" s="1036"/>
      <c r="AW76" s="1036"/>
      <c r="AX76" s="1036"/>
      <c r="AY76" s="1037"/>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15">
      <c r="A77" s="263">
        <v>10</v>
      </c>
      <c r="B77" s="1031" t="s">
        <v>613</v>
      </c>
      <c r="C77" s="1032"/>
      <c r="D77" s="1032"/>
      <c r="E77" s="1032"/>
      <c r="F77" s="1032"/>
      <c r="G77" s="1032"/>
      <c r="H77" s="1032"/>
      <c r="I77" s="1032"/>
      <c r="J77" s="1032"/>
      <c r="K77" s="1032"/>
      <c r="L77" s="1032"/>
      <c r="M77" s="1032"/>
      <c r="N77" s="1032"/>
      <c r="O77" s="1032"/>
      <c r="P77" s="1033"/>
      <c r="Q77" s="1035">
        <v>52</v>
      </c>
      <c r="R77" s="1036"/>
      <c r="S77" s="1036"/>
      <c r="T77" s="1036"/>
      <c r="U77" s="1037"/>
      <c r="V77" s="1038">
        <v>48</v>
      </c>
      <c r="W77" s="1036"/>
      <c r="X77" s="1036"/>
      <c r="Y77" s="1036"/>
      <c r="Z77" s="1037"/>
      <c r="AA77" s="1038">
        <v>4</v>
      </c>
      <c r="AB77" s="1036"/>
      <c r="AC77" s="1036"/>
      <c r="AD77" s="1036"/>
      <c r="AE77" s="1037"/>
      <c r="AF77" s="1038">
        <v>4</v>
      </c>
      <c r="AG77" s="1036"/>
      <c r="AH77" s="1036"/>
      <c r="AI77" s="1036"/>
      <c r="AJ77" s="1037"/>
      <c r="AK77" s="1038" t="s">
        <v>533</v>
      </c>
      <c r="AL77" s="1036"/>
      <c r="AM77" s="1036"/>
      <c r="AN77" s="1036"/>
      <c r="AO77" s="1037"/>
      <c r="AP77" s="1038">
        <v>6</v>
      </c>
      <c r="AQ77" s="1036"/>
      <c r="AR77" s="1036"/>
      <c r="AS77" s="1036"/>
      <c r="AT77" s="1037"/>
      <c r="AU77" s="1038">
        <v>1</v>
      </c>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15">
      <c r="A78" s="263">
        <v>11</v>
      </c>
      <c r="B78" s="1031" t="s">
        <v>614</v>
      </c>
      <c r="C78" s="1032"/>
      <c r="D78" s="1032"/>
      <c r="E78" s="1032"/>
      <c r="F78" s="1032"/>
      <c r="G78" s="1032"/>
      <c r="H78" s="1032"/>
      <c r="I78" s="1032"/>
      <c r="J78" s="1032"/>
      <c r="K78" s="1032"/>
      <c r="L78" s="1032"/>
      <c r="M78" s="1032"/>
      <c r="N78" s="1032"/>
      <c r="O78" s="1032"/>
      <c r="P78" s="1033"/>
      <c r="Q78" s="1034">
        <v>247</v>
      </c>
      <c r="R78" s="1028"/>
      <c r="S78" s="1028"/>
      <c r="T78" s="1028"/>
      <c r="U78" s="1028"/>
      <c r="V78" s="1028">
        <v>242</v>
      </c>
      <c r="W78" s="1028"/>
      <c r="X78" s="1028"/>
      <c r="Y78" s="1028"/>
      <c r="Z78" s="1028"/>
      <c r="AA78" s="1028">
        <v>5</v>
      </c>
      <c r="AB78" s="1028"/>
      <c r="AC78" s="1028"/>
      <c r="AD78" s="1028"/>
      <c r="AE78" s="1028"/>
      <c r="AF78" s="1028">
        <v>5</v>
      </c>
      <c r="AG78" s="1028"/>
      <c r="AH78" s="1028"/>
      <c r="AI78" s="1028"/>
      <c r="AJ78" s="1028"/>
      <c r="AK78" s="1028" t="s">
        <v>533</v>
      </c>
      <c r="AL78" s="1028"/>
      <c r="AM78" s="1028"/>
      <c r="AN78" s="1028"/>
      <c r="AO78" s="1028"/>
      <c r="AP78" s="1028" t="s">
        <v>533</v>
      </c>
      <c r="AQ78" s="1028"/>
      <c r="AR78" s="1028"/>
      <c r="AS78" s="1028"/>
      <c r="AT78" s="1028"/>
      <c r="AU78" s="1028" t="s">
        <v>533</v>
      </c>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15">
      <c r="A79" s="263">
        <v>12</v>
      </c>
      <c r="B79" s="1031" t="s">
        <v>615</v>
      </c>
      <c r="C79" s="1032"/>
      <c r="D79" s="1032"/>
      <c r="E79" s="1032"/>
      <c r="F79" s="1032"/>
      <c r="G79" s="1032"/>
      <c r="H79" s="1032"/>
      <c r="I79" s="1032"/>
      <c r="J79" s="1032"/>
      <c r="K79" s="1032"/>
      <c r="L79" s="1032"/>
      <c r="M79" s="1032"/>
      <c r="N79" s="1032"/>
      <c r="O79" s="1032"/>
      <c r="P79" s="1033"/>
      <c r="Q79" s="1034">
        <v>156</v>
      </c>
      <c r="R79" s="1028"/>
      <c r="S79" s="1028"/>
      <c r="T79" s="1028"/>
      <c r="U79" s="1028"/>
      <c r="V79" s="1028">
        <v>130</v>
      </c>
      <c r="W79" s="1028"/>
      <c r="X79" s="1028"/>
      <c r="Y79" s="1028"/>
      <c r="Z79" s="1028"/>
      <c r="AA79" s="1028">
        <v>26</v>
      </c>
      <c r="AB79" s="1028"/>
      <c r="AC79" s="1028"/>
      <c r="AD79" s="1028"/>
      <c r="AE79" s="1028"/>
      <c r="AF79" s="1028">
        <v>26</v>
      </c>
      <c r="AG79" s="1028"/>
      <c r="AH79" s="1028"/>
      <c r="AI79" s="1028"/>
      <c r="AJ79" s="1028"/>
      <c r="AK79" s="1028" t="s">
        <v>533</v>
      </c>
      <c r="AL79" s="1028"/>
      <c r="AM79" s="1028"/>
      <c r="AN79" s="1028"/>
      <c r="AO79" s="1028"/>
      <c r="AP79" s="1028" t="s">
        <v>533</v>
      </c>
      <c r="AQ79" s="1028"/>
      <c r="AR79" s="1028"/>
      <c r="AS79" s="1028"/>
      <c r="AT79" s="1028"/>
      <c r="AU79" s="1028" t="s">
        <v>533</v>
      </c>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15">
      <c r="A80" s="263">
        <v>13</v>
      </c>
      <c r="B80" s="1031" t="s">
        <v>616</v>
      </c>
      <c r="C80" s="1032"/>
      <c r="D80" s="1032"/>
      <c r="E80" s="1032"/>
      <c r="F80" s="1032"/>
      <c r="G80" s="1032"/>
      <c r="H80" s="1032"/>
      <c r="I80" s="1032"/>
      <c r="J80" s="1032"/>
      <c r="K80" s="1032"/>
      <c r="L80" s="1032"/>
      <c r="M80" s="1032"/>
      <c r="N80" s="1032"/>
      <c r="O80" s="1032"/>
      <c r="P80" s="1033"/>
      <c r="Q80" s="1034">
        <v>521</v>
      </c>
      <c r="R80" s="1028"/>
      <c r="S80" s="1028"/>
      <c r="T80" s="1028"/>
      <c r="U80" s="1028"/>
      <c r="V80" s="1028">
        <v>495</v>
      </c>
      <c r="W80" s="1028"/>
      <c r="X80" s="1028"/>
      <c r="Y80" s="1028"/>
      <c r="Z80" s="1028"/>
      <c r="AA80" s="1028">
        <v>26</v>
      </c>
      <c r="AB80" s="1028"/>
      <c r="AC80" s="1028"/>
      <c r="AD80" s="1028"/>
      <c r="AE80" s="1028"/>
      <c r="AF80" s="1028">
        <v>26</v>
      </c>
      <c r="AG80" s="1028"/>
      <c r="AH80" s="1028"/>
      <c r="AI80" s="1028"/>
      <c r="AJ80" s="1028"/>
      <c r="AK80" s="1028" t="s">
        <v>628</v>
      </c>
      <c r="AL80" s="1028"/>
      <c r="AM80" s="1028"/>
      <c r="AN80" s="1028"/>
      <c r="AO80" s="1028"/>
      <c r="AP80" s="1028" t="s">
        <v>628</v>
      </c>
      <c r="AQ80" s="1028"/>
      <c r="AR80" s="1028"/>
      <c r="AS80" s="1028"/>
      <c r="AT80" s="1028"/>
      <c r="AU80" s="1028" t="s">
        <v>628</v>
      </c>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15">
      <c r="A81" s="263">
        <v>14</v>
      </c>
      <c r="B81" s="1031" t="s">
        <v>617</v>
      </c>
      <c r="C81" s="1032"/>
      <c r="D81" s="1032"/>
      <c r="E81" s="1032"/>
      <c r="F81" s="1032"/>
      <c r="G81" s="1032"/>
      <c r="H81" s="1032"/>
      <c r="I81" s="1032"/>
      <c r="J81" s="1032"/>
      <c r="K81" s="1032"/>
      <c r="L81" s="1032"/>
      <c r="M81" s="1032"/>
      <c r="N81" s="1032"/>
      <c r="O81" s="1032"/>
      <c r="P81" s="1033"/>
      <c r="Q81" s="1034">
        <v>103844</v>
      </c>
      <c r="R81" s="1028"/>
      <c r="S81" s="1028"/>
      <c r="T81" s="1028"/>
      <c r="U81" s="1028"/>
      <c r="V81" s="1028">
        <v>101503</v>
      </c>
      <c r="W81" s="1028"/>
      <c r="X81" s="1028"/>
      <c r="Y81" s="1028"/>
      <c r="Z81" s="1028"/>
      <c r="AA81" s="1028">
        <v>2341</v>
      </c>
      <c r="AB81" s="1028"/>
      <c r="AC81" s="1028"/>
      <c r="AD81" s="1028"/>
      <c r="AE81" s="1028"/>
      <c r="AF81" s="1028">
        <v>2341</v>
      </c>
      <c r="AG81" s="1028"/>
      <c r="AH81" s="1028"/>
      <c r="AI81" s="1028"/>
      <c r="AJ81" s="1028"/>
      <c r="AK81" s="1028">
        <v>313</v>
      </c>
      <c r="AL81" s="1028"/>
      <c r="AM81" s="1028"/>
      <c r="AN81" s="1028"/>
      <c r="AO81" s="1028"/>
      <c r="AP81" s="1028" t="s">
        <v>628</v>
      </c>
      <c r="AQ81" s="1028"/>
      <c r="AR81" s="1028"/>
      <c r="AS81" s="1028"/>
      <c r="AT81" s="1028"/>
      <c r="AU81" s="1028" t="s">
        <v>628</v>
      </c>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15">
      <c r="A82" s="263">
        <v>15</v>
      </c>
      <c r="B82" s="1031" t="s">
        <v>618</v>
      </c>
      <c r="C82" s="1032"/>
      <c r="D82" s="1032"/>
      <c r="E82" s="1032"/>
      <c r="F82" s="1032"/>
      <c r="G82" s="1032"/>
      <c r="H82" s="1032"/>
      <c r="I82" s="1032"/>
      <c r="J82" s="1032"/>
      <c r="K82" s="1032"/>
      <c r="L82" s="1032"/>
      <c r="M82" s="1032"/>
      <c r="N82" s="1032"/>
      <c r="O82" s="1032"/>
      <c r="P82" s="1033"/>
      <c r="Q82" s="1034">
        <v>1902</v>
      </c>
      <c r="R82" s="1028"/>
      <c r="S82" s="1028"/>
      <c r="T82" s="1028"/>
      <c r="U82" s="1028"/>
      <c r="V82" s="1028">
        <v>1849</v>
      </c>
      <c r="W82" s="1028"/>
      <c r="X82" s="1028"/>
      <c r="Y82" s="1028"/>
      <c r="Z82" s="1028"/>
      <c r="AA82" s="1028">
        <v>53</v>
      </c>
      <c r="AB82" s="1028"/>
      <c r="AC82" s="1028"/>
      <c r="AD82" s="1028"/>
      <c r="AE82" s="1028"/>
      <c r="AF82" s="1028">
        <v>53</v>
      </c>
      <c r="AG82" s="1028"/>
      <c r="AH82" s="1028"/>
      <c r="AI82" s="1028"/>
      <c r="AJ82" s="1028"/>
      <c r="AK82" s="1028" t="s">
        <v>533</v>
      </c>
      <c r="AL82" s="1028"/>
      <c r="AM82" s="1028"/>
      <c r="AN82" s="1028"/>
      <c r="AO82" s="1028"/>
      <c r="AP82" s="1028">
        <v>8018</v>
      </c>
      <c r="AQ82" s="1028"/>
      <c r="AR82" s="1028"/>
      <c r="AS82" s="1028"/>
      <c r="AT82" s="1028"/>
      <c r="AU82" s="1028">
        <v>5698</v>
      </c>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15">
      <c r="A83" s="263">
        <v>16</v>
      </c>
      <c r="B83" s="1031" t="s">
        <v>619</v>
      </c>
      <c r="C83" s="1032"/>
      <c r="D83" s="1032"/>
      <c r="E83" s="1032"/>
      <c r="F83" s="1032"/>
      <c r="G83" s="1032"/>
      <c r="H83" s="1032"/>
      <c r="I83" s="1032"/>
      <c r="J83" s="1032"/>
      <c r="K83" s="1032"/>
      <c r="L83" s="1032"/>
      <c r="M83" s="1032"/>
      <c r="N83" s="1032"/>
      <c r="O83" s="1032"/>
      <c r="P83" s="1033"/>
      <c r="Q83" s="1034">
        <v>4511</v>
      </c>
      <c r="R83" s="1028"/>
      <c r="S83" s="1028"/>
      <c r="T83" s="1028"/>
      <c r="U83" s="1028"/>
      <c r="V83" s="1028">
        <v>4229</v>
      </c>
      <c r="W83" s="1028"/>
      <c r="X83" s="1028"/>
      <c r="Y83" s="1028"/>
      <c r="Z83" s="1028"/>
      <c r="AA83" s="1028">
        <v>282</v>
      </c>
      <c r="AB83" s="1028"/>
      <c r="AC83" s="1028"/>
      <c r="AD83" s="1028"/>
      <c r="AE83" s="1028"/>
      <c r="AF83" s="1028">
        <v>282</v>
      </c>
      <c r="AG83" s="1028"/>
      <c r="AH83" s="1028"/>
      <c r="AI83" s="1028"/>
      <c r="AJ83" s="1028"/>
      <c r="AK83" s="1028">
        <v>63</v>
      </c>
      <c r="AL83" s="1028"/>
      <c r="AM83" s="1028"/>
      <c r="AN83" s="1028"/>
      <c r="AO83" s="1028"/>
      <c r="AP83" s="1028" t="s">
        <v>533</v>
      </c>
      <c r="AQ83" s="1028"/>
      <c r="AR83" s="1028"/>
      <c r="AS83" s="1028"/>
      <c r="AT83" s="1028"/>
      <c r="AU83" s="1028" t="s">
        <v>533</v>
      </c>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15">
      <c r="A84" s="263">
        <v>17</v>
      </c>
      <c r="B84" s="1031" t="s">
        <v>620</v>
      </c>
      <c r="C84" s="1032"/>
      <c r="D84" s="1032"/>
      <c r="E84" s="1032"/>
      <c r="F84" s="1032"/>
      <c r="G84" s="1032"/>
      <c r="H84" s="1032"/>
      <c r="I84" s="1032"/>
      <c r="J84" s="1032"/>
      <c r="K84" s="1032"/>
      <c r="L84" s="1032"/>
      <c r="M84" s="1032"/>
      <c r="N84" s="1032"/>
      <c r="O84" s="1032"/>
      <c r="P84" s="1033"/>
      <c r="Q84" s="1034">
        <v>553</v>
      </c>
      <c r="R84" s="1028"/>
      <c r="S84" s="1028"/>
      <c r="T84" s="1028"/>
      <c r="U84" s="1028"/>
      <c r="V84" s="1028">
        <v>547</v>
      </c>
      <c r="W84" s="1028"/>
      <c r="X84" s="1028"/>
      <c r="Y84" s="1028"/>
      <c r="Z84" s="1028"/>
      <c r="AA84" s="1028">
        <v>6</v>
      </c>
      <c r="AB84" s="1028"/>
      <c r="AC84" s="1028"/>
      <c r="AD84" s="1028"/>
      <c r="AE84" s="1028"/>
      <c r="AF84" s="1028">
        <v>5</v>
      </c>
      <c r="AG84" s="1028"/>
      <c r="AH84" s="1028"/>
      <c r="AI84" s="1028"/>
      <c r="AJ84" s="1028"/>
      <c r="AK84" s="1028">
        <v>8</v>
      </c>
      <c r="AL84" s="1028"/>
      <c r="AM84" s="1028"/>
      <c r="AN84" s="1028"/>
      <c r="AO84" s="1028"/>
      <c r="AP84" s="1028" t="s">
        <v>533</v>
      </c>
      <c r="AQ84" s="1028"/>
      <c r="AR84" s="1028"/>
      <c r="AS84" s="1028"/>
      <c r="AT84" s="1028"/>
      <c r="AU84" s="1028" t="s">
        <v>533</v>
      </c>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15">
      <c r="A85" s="263">
        <v>18</v>
      </c>
      <c r="B85" s="1031" t="s">
        <v>621</v>
      </c>
      <c r="C85" s="1032"/>
      <c r="D85" s="1032"/>
      <c r="E85" s="1032"/>
      <c r="F85" s="1032"/>
      <c r="G85" s="1032"/>
      <c r="H85" s="1032"/>
      <c r="I85" s="1032"/>
      <c r="J85" s="1032"/>
      <c r="K85" s="1032"/>
      <c r="L85" s="1032"/>
      <c r="M85" s="1032"/>
      <c r="N85" s="1032"/>
      <c r="O85" s="1032"/>
      <c r="P85" s="1033"/>
      <c r="Q85" s="1034">
        <v>477</v>
      </c>
      <c r="R85" s="1028"/>
      <c r="S85" s="1028"/>
      <c r="T85" s="1028"/>
      <c r="U85" s="1028"/>
      <c r="V85" s="1028">
        <v>444</v>
      </c>
      <c r="W85" s="1028"/>
      <c r="X85" s="1028"/>
      <c r="Y85" s="1028"/>
      <c r="Z85" s="1028"/>
      <c r="AA85" s="1028">
        <v>33</v>
      </c>
      <c r="AB85" s="1028"/>
      <c r="AC85" s="1028"/>
      <c r="AD85" s="1028"/>
      <c r="AE85" s="1028"/>
      <c r="AF85" s="1028">
        <v>33</v>
      </c>
      <c r="AG85" s="1028"/>
      <c r="AH85" s="1028"/>
      <c r="AI85" s="1028"/>
      <c r="AJ85" s="1028"/>
      <c r="AK85" s="1028" t="s">
        <v>533</v>
      </c>
      <c r="AL85" s="1028"/>
      <c r="AM85" s="1028"/>
      <c r="AN85" s="1028"/>
      <c r="AO85" s="1028"/>
      <c r="AP85" s="1028">
        <v>3814</v>
      </c>
      <c r="AQ85" s="1028"/>
      <c r="AR85" s="1028"/>
      <c r="AS85" s="1028"/>
      <c r="AT85" s="1028"/>
      <c r="AU85" s="1028">
        <v>1088</v>
      </c>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15">
      <c r="A86" s="263">
        <v>19</v>
      </c>
      <c r="B86" s="1031" t="s">
        <v>622</v>
      </c>
      <c r="C86" s="1032"/>
      <c r="D86" s="1032"/>
      <c r="E86" s="1032"/>
      <c r="F86" s="1032"/>
      <c r="G86" s="1032"/>
      <c r="H86" s="1032"/>
      <c r="I86" s="1032"/>
      <c r="J86" s="1032"/>
      <c r="K86" s="1032"/>
      <c r="L86" s="1032"/>
      <c r="M86" s="1032"/>
      <c r="N86" s="1032"/>
      <c r="O86" s="1032"/>
      <c r="P86" s="1033"/>
      <c r="Q86" s="1034">
        <v>14</v>
      </c>
      <c r="R86" s="1028"/>
      <c r="S86" s="1028"/>
      <c r="T86" s="1028"/>
      <c r="U86" s="1028"/>
      <c r="V86" s="1028">
        <v>12</v>
      </c>
      <c r="W86" s="1028"/>
      <c r="X86" s="1028"/>
      <c r="Y86" s="1028"/>
      <c r="Z86" s="1028"/>
      <c r="AA86" s="1028">
        <v>2</v>
      </c>
      <c r="AB86" s="1028"/>
      <c r="AC86" s="1028"/>
      <c r="AD86" s="1028"/>
      <c r="AE86" s="1028"/>
      <c r="AF86" s="1028">
        <v>2</v>
      </c>
      <c r="AG86" s="1028"/>
      <c r="AH86" s="1028"/>
      <c r="AI86" s="1028"/>
      <c r="AJ86" s="1028"/>
      <c r="AK86" s="1028" t="s">
        <v>533</v>
      </c>
      <c r="AL86" s="1028"/>
      <c r="AM86" s="1028"/>
      <c r="AN86" s="1028"/>
      <c r="AO86" s="1028"/>
      <c r="AP86" s="1028" t="s">
        <v>533</v>
      </c>
      <c r="AQ86" s="1028"/>
      <c r="AR86" s="1028"/>
      <c r="AS86" s="1028"/>
      <c r="AT86" s="1028"/>
      <c r="AU86" s="1028" t="s">
        <v>533</v>
      </c>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15">
      <c r="A87" s="271">
        <v>20</v>
      </c>
      <c r="B87" s="1021" t="s">
        <v>623</v>
      </c>
      <c r="C87" s="1022"/>
      <c r="D87" s="1022"/>
      <c r="E87" s="1022"/>
      <c r="F87" s="1022"/>
      <c r="G87" s="1022"/>
      <c r="H87" s="1022"/>
      <c r="I87" s="1022"/>
      <c r="J87" s="1022"/>
      <c r="K87" s="1022"/>
      <c r="L87" s="1022"/>
      <c r="M87" s="1022"/>
      <c r="N87" s="1022"/>
      <c r="O87" s="1022"/>
      <c r="P87" s="1023"/>
      <c r="Q87" s="1024">
        <v>51</v>
      </c>
      <c r="R87" s="1025"/>
      <c r="S87" s="1025"/>
      <c r="T87" s="1025"/>
      <c r="U87" s="1025"/>
      <c r="V87" s="1025">
        <v>51</v>
      </c>
      <c r="W87" s="1025"/>
      <c r="X87" s="1025"/>
      <c r="Y87" s="1025"/>
      <c r="Z87" s="1025"/>
      <c r="AA87" s="1025">
        <v>0</v>
      </c>
      <c r="AB87" s="1025"/>
      <c r="AC87" s="1025"/>
      <c r="AD87" s="1025"/>
      <c r="AE87" s="1025"/>
      <c r="AF87" s="1025">
        <v>0</v>
      </c>
      <c r="AG87" s="1025"/>
      <c r="AH87" s="1025"/>
      <c r="AI87" s="1025"/>
      <c r="AJ87" s="1025"/>
      <c r="AK87" s="1025" t="s">
        <v>533</v>
      </c>
      <c r="AL87" s="1025"/>
      <c r="AM87" s="1025"/>
      <c r="AN87" s="1025"/>
      <c r="AO87" s="1025"/>
      <c r="AP87" s="1025" t="s">
        <v>533</v>
      </c>
      <c r="AQ87" s="1025"/>
      <c r="AR87" s="1025"/>
      <c r="AS87" s="1025"/>
      <c r="AT87" s="1025"/>
      <c r="AU87" s="1025" t="s">
        <v>533</v>
      </c>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
      <c r="A88" s="266" t="s">
        <v>392</v>
      </c>
      <c r="B88" s="1001" t="s">
        <v>433</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v>2926</v>
      </c>
      <c r="AG88" s="1016"/>
      <c r="AH88" s="1016"/>
      <c r="AI88" s="1016"/>
      <c r="AJ88" s="1016"/>
      <c r="AK88" s="1020"/>
      <c r="AL88" s="1020"/>
      <c r="AM88" s="1020"/>
      <c r="AN88" s="1020"/>
      <c r="AO88" s="1020"/>
      <c r="AP88" s="1016">
        <v>14876</v>
      </c>
      <c r="AQ88" s="1016"/>
      <c r="AR88" s="1016"/>
      <c r="AS88" s="1016"/>
      <c r="AT88" s="1016"/>
      <c r="AU88" s="1016">
        <v>7416</v>
      </c>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392</v>
      </c>
      <c r="BR102" s="1001" t="s">
        <v>434</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v>198</v>
      </c>
      <c r="CS102" s="1008"/>
      <c r="CT102" s="1008"/>
      <c r="CU102" s="1008"/>
      <c r="CV102" s="1009"/>
      <c r="CW102" s="1007">
        <v>61</v>
      </c>
      <c r="CX102" s="1008"/>
      <c r="CY102" s="1008"/>
      <c r="CZ102" s="1008"/>
      <c r="DA102" s="1009"/>
      <c r="DB102" s="1007"/>
      <c r="DC102" s="1008"/>
      <c r="DD102" s="1008"/>
      <c r="DE102" s="1008"/>
      <c r="DF102" s="1009"/>
      <c r="DG102" s="1007"/>
      <c r="DH102" s="1008"/>
      <c r="DI102" s="1008"/>
      <c r="DJ102" s="1008"/>
      <c r="DK102" s="1009"/>
      <c r="DL102" s="1007"/>
      <c r="DM102" s="1008"/>
      <c r="DN102" s="1008"/>
      <c r="DO102" s="1008"/>
      <c r="DP102" s="1009"/>
      <c r="DQ102" s="1007"/>
      <c r="DR102" s="1008"/>
      <c r="DS102" s="1008"/>
      <c r="DT102" s="1008"/>
      <c r="DU102" s="1009"/>
      <c r="DV102" s="990"/>
      <c r="DW102" s="991"/>
      <c r="DX102" s="991"/>
      <c r="DY102" s="991"/>
      <c r="DZ102" s="992"/>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435</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436</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437</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438</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95" t="s">
        <v>439</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440</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15">
      <c r="A109" s="950" t="s">
        <v>441</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442</v>
      </c>
      <c r="AB109" s="951"/>
      <c r="AC109" s="951"/>
      <c r="AD109" s="951"/>
      <c r="AE109" s="952"/>
      <c r="AF109" s="953" t="s">
        <v>443</v>
      </c>
      <c r="AG109" s="951"/>
      <c r="AH109" s="951"/>
      <c r="AI109" s="951"/>
      <c r="AJ109" s="952"/>
      <c r="AK109" s="953" t="s">
        <v>305</v>
      </c>
      <c r="AL109" s="951"/>
      <c r="AM109" s="951"/>
      <c r="AN109" s="951"/>
      <c r="AO109" s="952"/>
      <c r="AP109" s="953" t="s">
        <v>444</v>
      </c>
      <c r="AQ109" s="951"/>
      <c r="AR109" s="951"/>
      <c r="AS109" s="951"/>
      <c r="AT109" s="982"/>
      <c r="AU109" s="950" t="s">
        <v>441</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442</v>
      </c>
      <c r="BR109" s="951"/>
      <c r="BS109" s="951"/>
      <c r="BT109" s="951"/>
      <c r="BU109" s="952"/>
      <c r="BV109" s="953" t="s">
        <v>443</v>
      </c>
      <c r="BW109" s="951"/>
      <c r="BX109" s="951"/>
      <c r="BY109" s="951"/>
      <c r="BZ109" s="952"/>
      <c r="CA109" s="953" t="s">
        <v>305</v>
      </c>
      <c r="CB109" s="951"/>
      <c r="CC109" s="951"/>
      <c r="CD109" s="951"/>
      <c r="CE109" s="952"/>
      <c r="CF109" s="989" t="s">
        <v>444</v>
      </c>
      <c r="CG109" s="989"/>
      <c r="CH109" s="989"/>
      <c r="CI109" s="989"/>
      <c r="CJ109" s="989"/>
      <c r="CK109" s="953" t="s">
        <v>445</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442</v>
      </c>
      <c r="DH109" s="951"/>
      <c r="DI109" s="951"/>
      <c r="DJ109" s="951"/>
      <c r="DK109" s="952"/>
      <c r="DL109" s="953" t="s">
        <v>443</v>
      </c>
      <c r="DM109" s="951"/>
      <c r="DN109" s="951"/>
      <c r="DO109" s="951"/>
      <c r="DP109" s="952"/>
      <c r="DQ109" s="953" t="s">
        <v>305</v>
      </c>
      <c r="DR109" s="951"/>
      <c r="DS109" s="951"/>
      <c r="DT109" s="951"/>
      <c r="DU109" s="952"/>
      <c r="DV109" s="953" t="s">
        <v>444</v>
      </c>
      <c r="DW109" s="951"/>
      <c r="DX109" s="951"/>
      <c r="DY109" s="951"/>
      <c r="DZ109" s="982"/>
    </row>
    <row r="110" spans="1:131" s="248" customFormat="1" ht="26.25" customHeight="1" x14ac:dyDescent="0.15">
      <c r="A110" s="853" t="s">
        <v>446</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6945977</v>
      </c>
      <c r="AB110" s="944"/>
      <c r="AC110" s="944"/>
      <c r="AD110" s="944"/>
      <c r="AE110" s="945"/>
      <c r="AF110" s="946">
        <v>7165634</v>
      </c>
      <c r="AG110" s="944"/>
      <c r="AH110" s="944"/>
      <c r="AI110" s="944"/>
      <c r="AJ110" s="945"/>
      <c r="AK110" s="946">
        <v>7544192</v>
      </c>
      <c r="AL110" s="944"/>
      <c r="AM110" s="944"/>
      <c r="AN110" s="944"/>
      <c r="AO110" s="945"/>
      <c r="AP110" s="947">
        <v>20.5</v>
      </c>
      <c r="AQ110" s="948"/>
      <c r="AR110" s="948"/>
      <c r="AS110" s="948"/>
      <c r="AT110" s="949"/>
      <c r="AU110" s="983" t="s">
        <v>71</v>
      </c>
      <c r="AV110" s="984"/>
      <c r="AW110" s="984"/>
      <c r="AX110" s="984"/>
      <c r="AY110" s="984"/>
      <c r="AZ110" s="909" t="s">
        <v>447</v>
      </c>
      <c r="BA110" s="854"/>
      <c r="BB110" s="854"/>
      <c r="BC110" s="854"/>
      <c r="BD110" s="854"/>
      <c r="BE110" s="854"/>
      <c r="BF110" s="854"/>
      <c r="BG110" s="854"/>
      <c r="BH110" s="854"/>
      <c r="BI110" s="854"/>
      <c r="BJ110" s="854"/>
      <c r="BK110" s="854"/>
      <c r="BL110" s="854"/>
      <c r="BM110" s="854"/>
      <c r="BN110" s="854"/>
      <c r="BO110" s="854"/>
      <c r="BP110" s="855"/>
      <c r="BQ110" s="910">
        <v>79083096</v>
      </c>
      <c r="BR110" s="891"/>
      <c r="BS110" s="891"/>
      <c r="BT110" s="891"/>
      <c r="BU110" s="891"/>
      <c r="BV110" s="891">
        <v>79312795</v>
      </c>
      <c r="BW110" s="891"/>
      <c r="BX110" s="891"/>
      <c r="BY110" s="891"/>
      <c r="BZ110" s="891"/>
      <c r="CA110" s="891">
        <v>78192947</v>
      </c>
      <c r="CB110" s="891"/>
      <c r="CC110" s="891"/>
      <c r="CD110" s="891"/>
      <c r="CE110" s="891"/>
      <c r="CF110" s="915">
        <v>212.2</v>
      </c>
      <c r="CG110" s="916"/>
      <c r="CH110" s="916"/>
      <c r="CI110" s="916"/>
      <c r="CJ110" s="916"/>
      <c r="CK110" s="979" t="s">
        <v>448</v>
      </c>
      <c r="CL110" s="865"/>
      <c r="CM110" s="940" t="s">
        <v>449</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409</v>
      </c>
      <c r="DH110" s="891"/>
      <c r="DI110" s="891"/>
      <c r="DJ110" s="891"/>
      <c r="DK110" s="891"/>
      <c r="DL110" s="891" t="s">
        <v>450</v>
      </c>
      <c r="DM110" s="891"/>
      <c r="DN110" s="891"/>
      <c r="DO110" s="891"/>
      <c r="DP110" s="891"/>
      <c r="DQ110" s="891" t="s">
        <v>451</v>
      </c>
      <c r="DR110" s="891"/>
      <c r="DS110" s="891"/>
      <c r="DT110" s="891"/>
      <c r="DU110" s="891"/>
      <c r="DV110" s="892" t="s">
        <v>452</v>
      </c>
      <c r="DW110" s="892"/>
      <c r="DX110" s="892"/>
      <c r="DY110" s="892"/>
      <c r="DZ110" s="893"/>
    </row>
    <row r="111" spans="1:131" s="248" customFormat="1" ht="26.25" customHeight="1" x14ac:dyDescent="0.15">
      <c r="A111" s="820" t="s">
        <v>453</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454</v>
      </c>
      <c r="AB111" s="972"/>
      <c r="AC111" s="972"/>
      <c r="AD111" s="972"/>
      <c r="AE111" s="973"/>
      <c r="AF111" s="974" t="s">
        <v>455</v>
      </c>
      <c r="AG111" s="972"/>
      <c r="AH111" s="972"/>
      <c r="AI111" s="972"/>
      <c r="AJ111" s="973"/>
      <c r="AK111" s="974" t="s">
        <v>456</v>
      </c>
      <c r="AL111" s="972"/>
      <c r="AM111" s="972"/>
      <c r="AN111" s="972"/>
      <c r="AO111" s="973"/>
      <c r="AP111" s="975" t="s">
        <v>455</v>
      </c>
      <c r="AQ111" s="976"/>
      <c r="AR111" s="976"/>
      <c r="AS111" s="976"/>
      <c r="AT111" s="977"/>
      <c r="AU111" s="985"/>
      <c r="AV111" s="986"/>
      <c r="AW111" s="986"/>
      <c r="AX111" s="986"/>
      <c r="AY111" s="986"/>
      <c r="AZ111" s="861" t="s">
        <v>457</v>
      </c>
      <c r="BA111" s="796"/>
      <c r="BB111" s="796"/>
      <c r="BC111" s="796"/>
      <c r="BD111" s="796"/>
      <c r="BE111" s="796"/>
      <c r="BF111" s="796"/>
      <c r="BG111" s="796"/>
      <c r="BH111" s="796"/>
      <c r="BI111" s="796"/>
      <c r="BJ111" s="796"/>
      <c r="BK111" s="796"/>
      <c r="BL111" s="796"/>
      <c r="BM111" s="796"/>
      <c r="BN111" s="796"/>
      <c r="BO111" s="796"/>
      <c r="BP111" s="797"/>
      <c r="BQ111" s="862" t="s">
        <v>450</v>
      </c>
      <c r="BR111" s="863"/>
      <c r="BS111" s="863"/>
      <c r="BT111" s="863"/>
      <c r="BU111" s="863"/>
      <c r="BV111" s="863" t="s">
        <v>454</v>
      </c>
      <c r="BW111" s="863"/>
      <c r="BX111" s="863"/>
      <c r="BY111" s="863"/>
      <c r="BZ111" s="863"/>
      <c r="CA111" s="863" t="s">
        <v>455</v>
      </c>
      <c r="CB111" s="863"/>
      <c r="CC111" s="863"/>
      <c r="CD111" s="863"/>
      <c r="CE111" s="863"/>
      <c r="CF111" s="924" t="s">
        <v>455</v>
      </c>
      <c r="CG111" s="925"/>
      <c r="CH111" s="925"/>
      <c r="CI111" s="925"/>
      <c r="CJ111" s="925"/>
      <c r="CK111" s="980"/>
      <c r="CL111" s="867"/>
      <c r="CM111" s="870" t="s">
        <v>458</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394</v>
      </c>
      <c r="DH111" s="863"/>
      <c r="DI111" s="863"/>
      <c r="DJ111" s="863"/>
      <c r="DK111" s="863"/>
      <c r="DL111" s="863" t="s">
        <v>455</v>
      </c>
      <c r="DM111" s="863"/>
      <c r="DN111" s="863"/>
      <c r="DO111" s="863"/>
      <c r="DP111" s="863"/>
      <c r="DQ111" s="863" t="s">
        <v>454</v>
      </c>
      <c r="DR111" s="863"/>
      <c r="DS111" s="863"/>
      <c r="DT111" s="863"/>
      <c r="DU111" s="863"/>
      <c r="DV111" s="840" t="s">
        <v>454</v>
      </c>
      <c r="DW111" s="840"/>
      <c r="DX111" s="840"/>
      <c r="DY111" s="840"/>
      <c r="DZ111" s="841"/>
    </row>
    <row r="112" spans="1:131" s="248" customFormat="1" ht="26.25" customHeight="1" x14ac:dyDescent="0.15">
      <c r="A112" s="965" t="s">
        <v>459</v>
      </c>
      <c r="B112" s="966"/>
      <c r="C112" s="796" t="s">
        <v>460</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454</v>
      </c>
      <c r="AB112" s="826"/>
      <c r="AC112" s="826"/>
      <c r="AD112" s="826"/>
      <c r="AE112" s="827"/>
      <c r="AF112" s="828" t="s">
        <v>451</v>
      </c>
      <c r="AG112" s="826"/>
      <c r="AH112" s="826"/>
      <c r="AI112" s="826"/>
      <c r="AJ112" s="827"/>
      <c r="AK112" s="828" t="s">
        <v>394</v>
      </c>
      <c r="AL112" s="826"/>
      <c r="AM112" s="826"/>
      <c r="AN112" s="826"/>
      <c r="AO112" s="827"/>
      <c r="AP112" s="873" t="s">
        <v>452</v>
      </c>
      <c r="AQ112" s="874"/>
      <c r="AR112" s="874"/>
      <c r="AS112" s="874"/>
      <c r="AT112" s="875"/>
      <c r="AU112" s="985"/>
      <c r="AV112" s="986"/>
      <c r="AW112" s="986"/>
      <c r="AX112" s="986"/>
      <c r="AY112" s="986"/>
      <c r="AZ112" s="861" t="s">
        <v>461</v>
      </c>
      <c r="BA112" s="796"/>
      <c r="BB112" s="796"/>
      <c r="BC112" s="796"/>
      <c r="BD112" s="796"/>
      <c r="BE112" s="796"/>
      <c r="BF112" s="796"/>
      <c r="BG112" s="796"/>
      <c r="BH112" s="796"/>
      <c r="BI112" s="796"/>
      <c r="BJ112" s="796"/>
      <c r="BK112" s="796"/>
      <c r="BL112" s="796"/>
      <c r="BM112" s="796"/>
      <c r="BN112" s="796"/>
      <c r="BO112" s="796"/>
      <c r="BP112" s="797"/>
      <c r="BQ112" s="862">
        <v>37250671</v>
      </c>
      <c r="BR112" s="863"/>
      <c r="BS112" s="863"/>
      <c r="BT112" s="863"/>
      <c r="BU112" s="863"/>
      <c r="BV112" s="863">
        <v>35618194</v>
      </c>
      <c r="BW112" s="863"/>
      <c r="BX112" s="863"/>
      <c r="BY112" s="863"/>
      <c r="BZ112" s="863"/>
      <c r="CA112" s="863">
        <v>31810949</v>
      </c>
      <c r="CB112" s="863"/>
      <c r="CC112" s="863"/>
      <c r="CD112" s="863"/>
      <c r="CE112" s="863"/>
      <c r="CF112" s="924">
        <v>86.3</v>
      </c>
      <c r="CG112" s="925"/>
      <c r="CH112" s="925"/>
      <c r="CI112" s="925"/>
      <c r="CJ112" s="925"/>
      <c r="CK112" s="980"/>
      <c r="CL112" s="867"/>
      <c r="CM112" s="870" t="s">
        <v>462</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452</v>
      </c>
      <c r="DH112" s="863"/>
      <c r="DI112" s="863"/>
      <c r="DJ112" s="863"/>
      <c r="DK112" s="863"/>
      <c r="DL112" s="863" t="s">
        <v>452</v>
      </c>
      <c r="DM112" s="863"/>
      <c r="DN112" s="863"/>
      <c r="DO112" s="863"/>
      <c r="DP112" s="863"/>
      <c r="DQ112" s="863" t="s">
        <v>454</v>
      </c>
      <c r="DR112" s="863"/>
      <c r="DS112" s="863"/>
      <c r="DT112" s="863"/>
      <c r="DU112" s="863"/>
      <c r="DV112" s="840" t="s">
        <v>394</v>
      </c>
      <c r="DW112" s="840"/>
      <c r="DX112" s="840"/>
      <c r="DY112" s="840"/>
      <c r="DZ112" s="841"/>
    </row>
    <row r="113" spans="1:130" s="248" customFormat="1" ht="26.25" customHeight="1" x14ac:dyDescent="0.15">
      <c r="A113" s="967"/>
      <c r="B113" s="968"/>
      <c r="C113" s="796" t="s">
        <v>463</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3864258</v>
      </c>
      <c r="AB113" s="972"/>
      <c r="AC113" s="972"/>
      <c r="AD113" s="972"/>
      <c r="AE113" s="973"/>
      <c r="AF113" s="974">
        <v>3889247</v>
      </c>
      <c r="AG113" s="972"/>
      <c r="AH113" s="972"/>
      <c r="AI113" s="972"/>
      <c r="AJ113" s="973"/>
      <c r="AK113" s="974">
        <v>3649396</v>
      </c>
      <c r="AL113" s="972"/>
      <c r="AM113" s="972"/>
      <c r="AN113" s="972"/>
      <c r="AO113" s="973"/>
      <c r="AP113" s="975">
        <v>9.9</v>
      </c>
      <c r="AQ113" s="976"/>
      <c r="AR113" s="976"/>
      <c r="AS113" s="976"/>
      <c r="AT113" s="977"/>
      <c r="AU113" s="985"/>
      <c r="AV113" s="986"/>
      <c r="AW113" s="986"/>
      <c r="AX113" s="986"/>
      <c r="AY113" s="986"/>
      <c r="AZ113" s="861" t="s">
        <v>464</v>
      </c>
      <c r="BA113" s="796"/>
      <c r="BB113" s="796"/>
      <c r="BC113" s="796"/>
      <c r="BD113" s="796"/>
      <c r="BE113" s="796"/>
      <c r="BF113" s="796"/>
      <c r="BG113" s="796"/>
      <c r="BH113" s="796"/>
      <c r="BI113" s="796"/>
      <c r="BJ113" s="796"/>
      <c r="BK113" s="796"/>
      <c r="BL113" s="796"/>
      <c r="BM113" s="796"/>
      <c r="BN113" s="796"/>
      <c r="BO113" s="796"/>
      <c r="BP113" s="797"/>
      <c r="BQ113" s="862">
        <v>8553340</v>
      </c>
      <c r="BR113" s="863"/>
      <c r="BS113" s="863"/>
      <c r="BT113" s="863"/>
      <c r="BU113" s="863"/>
      <c r="BV113" s="863">
        <v>8129079</v>
      </c>
      <c r="BW113" s="863"/>
      <c r="BX113" s="863"/>
      <c r="BY113" s="863"/>
      <c r="BZ113" s="863"/>
      <c r="CA113" s="863">
        <v>7415582</v>
      </c>
      <c r="CB113" s="863"/>
      <c r="CC113" s="863"/>
      <c r="CD113" s="863"/>
      <c r="CE113" s="863"/>
      <c r="CF113" s="924">
        <v>20.100000000000001</v>
      </c>
      <c r="CG113" s="925"/>
      <c r="CH113" s="925"/>
      <c r="CI113" s="925"/>
      <c r="CJ113" s="925"/>
      <c r="CK113" s="980"/>
      <c r="CL113" s="867"/>
      <c r="CM113" s="870" t="s">
        <v>465</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454</v>
      </c>
      <c r="DH113" s="826"/>
      <c r="DI113" s="826"/>
      <c r="DJ113" s="826"/>
      <c r="DK113" s="827"/>
      <c r="DL113" s="828" t="s">
        <v>452</v>
      </c>
      <c r="DM113" s="826"/>
      <c r="DN113" s="826"/>
      <c r="DO113" s="826"/>
      <c r="DP113" s="827"/>
      <c r="DQ113" s="828" t="s">
        <v>450</v>
      </c>
      <c r="DR113" s="826"/>
      <c r="DS113" s="826"/>
      <c r="DT113" s="826"/>
      <c r="DU113" s="827"/>
      <c r="DV113" s="873" t="s">
        <v>455</v>
      </c>
      <c r="DW113" s="874"/>
      <c r="DX113" s="874"/>
      <c r="DY113" s="874"/>
      <c r="DZ113" s="875"/>
    </row>
    <row r="114" spans="1:130" s="248" customFormat="1" ht="26.25" customHeight="1" x14ac:dyDescent="0.15">
      <c r="A114" s="967"/>
      <c r="B114" s="968"/>
      <c r="C114" s="796" t="s">
        <v>466</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v>227631</v>
      </c>
      <c r="AB114" s="826"/>
      <c r="AC114" s="826"/>
      <c r="AD114" s="826"/>
      <c r="AE114" s="827"/>
      <c r="AF114" s="828">
        <v>480802</v>
      </c>
      <c r="AG114" s="826"/>
      <c r="AH114" s="826"/>
      <c r="AI114" s="826"/>
      <c r="AJ114" s="827"/>
      <c r="AK114" s="828">
        <v>705736</v>
      </c>
      <c r="AL114" s="826"/>
      <c r="AM114" s="826"/>
      <c r="AN114" s="826"/>
      <c r="AO114" s="827"/>
      <c r="AP114" s="873">
        <v>1.9</v>
      </c>
      <c r="AQ114" s="874"/>
      <c r="AR114" s="874"/>
      <c r="AS114" s="874"/>
      <c r="AT114" s="875"/>
      <c r="AU114" s="985"/>
      <c r="AV114" s="986"/>
      <c r="AW114" s="986"/>
      <c r="AX114" s="986"/>
      <c r="AY114" s="986"/>
      <c r="AZ114" s="861" t="s">
        <v>467</v>
      </c>
      <c r="BA114" s="796"/>
      <c r="BB114" s="796"/>
      <c r="BC114" s="796"/>
      <c r="BD114" s="796"/>
      <c r="BE114" s="796"/>
      <c r="BF114" s="796"/>
      <c r="BG114" s="796"/>
      <c r="BH114" s="796"/>
      <c r="BI114" s="796"/>
      <c r="BJ114" s="796"/>
      <c r="BK114" s="796"/>
      <c r="BL114" s="796"/>
      <c r="BM114" s="796"/>
      <c r="BN114" s="796"/>
      <c r="BO114" s="796"/>
      <c r="BP114" s="797"/>
      <c r="BQ114" s="862">
        <v>11913254</v>
      </c>
      <c r="BR114" s="863"/>
      <c r="BS114" s="863"/>
      <c r="BT114" s="863"/>
      <c r="BU114" s="863"/>
      <c r="BV114" s="863">
        <v>11999678</v>
      </c>
      <c r="BW114" s="863"/>
      <c r="BX114" s="863"/>
      <c r="BY114" s="863"/>
      <c r="BZ114" s="863"/>
      <c r="CA114" s="863">
        <v>11793491</v>
      </c>
      <c r="CB114" s="863"/>
      <c r="CC114" s="863"/>
      <c r="CD114" s="863"/>
      <c r="CE114" s="863"/>
      <c r="CF114" s="924">
        <v>32</v>
      </c>
      <c r="CG114" s="925"/>
      <c r="CH114" s="925"/>
      <c r="CI114" s="925"/>
      <c r="CJ114" s="925"/>
      <c r="CK114" s="980"/>
      <c r="CL114" s="867"/>
      <c r="CM114" s="870" t="s">
        <v>468</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469</v>
      </c>
      <c r="DH114" s="826"/>
      <c r="DI114" s="826"/>
      <c r="DJ114" s="826"/>
      <c r="DK114" s="827"/>
      <c r="DL114" s="828" t="s">
        <v>454</v>
      </c>
      <c r="DM114" s="826"/>
      <c r="DN114" s="826"/>
      <c r="DO114" s="826"/>
      <c r="DP114" s="827"/>
      <c r="DQ114" s="828" t="s">
        <v>394</v>
      </c>
      <c r="DR114" s="826"/>
      <c r="DS114" s="826"/>
      <c r="DT114" s="826"/>
      <c r="DU114" s="827"/>
      <c r="DV114" s="873" t="s">
        <v>470</v>
      </c>
      <c r="DW114" s="874"/>
      <c r="DX114" s="874"/>
      <c r="DY114" s="874"/>
      <c r="DZ114" s="875"/>
    </row>
    <row r="115" spans="1:130" s="248" customFormat="1" ht="26.25" customHeight="1" x14ac:dyDescent="0.15">
      <c r="A115" s="967"/>
      <c r="B115" s="968"/>
      <c r="C115" s="796" t="s">
        <v>471</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t="s">
        <v>454</v>
      </c>
      <c r="AB115" s="972"/>
      <c r="AC115" s="972"/>
      <c r="AD115" s="972"/>
      <c r="AE115" s="973"/>
      <c r="AF115" s="974" t="s">
        <v>450</v>
      </c>
      <c r="AG115" s="972"/>
      <c r="AH115" s="972"/>
      <c r="AI115" s="972"/>
      <c r="AJ115" s="973"/>
      <c r="AK115" s="974" t="s">
        <v>469</v>
      </c>
      <c r="AL115" s="972"/>
      <c r="AM115" s="972"/>
      <c r="AN115" s="972"/>
      <c r="AO115" s="973"/>
      <c r="AP115" s="975" t="s">
        <v>454</v>
      </c>
      <c r="AQ115" s="976"/>
      <c r="AR115" s="976"/>
      <c r="AS115" s="976"/>
      <c r="AT115" s="977"/>
      <c r="AU115" s="985"/>
      <c r="AV115" s="986"/>
      <c r="AW115" s="986"/>
      <c r="AX115" s="986"/>
      <c r="AY115" s="986"/>
      <c r="AZ115" s="861" t="s">
        <v>472</v>
      </c>
      <c r="BA115" s="796"/>
      <c r="BB115" s="796"/>
      <c r="BC115" s="796"/>
      <c r="BD115" s="796"/>
      <c r="BE115" s="796"/>
      <c r="BF115" s="796"/>
      <c r="BG115" s="796"/>
      <c r="BH115" s="796"/>
      <c r="BI115" s="796"/>
      <c r="BJ115" s="796"/>
      <c r="BK115" s="796"/>
      <c r="BL115" s="796"/>
      <c r="BM115" s="796"/>
      <c r="BN115" s="796"/>
      <c r="BO115" s="796"/>
      <c r="BP115" s="797"/>
      <c r="BQ115" s="862">
        <v>13364</v>
      </c>
      <c r="BR115" s="863"/>
      <c r="BS115" s="863"/>
      <c r="BT115" s="863"/>
      <c r="BU115" s="863"/>
      <c r="BV115" s="863">
        <v>12546</v>
      </c>
      <c r="BW115" s="863"/>
      <c r="BX115" s="863"/>
      <c r="BY115" s="863"/>
      <c r="BZ115" s="863"/>
      <c r="CA115" s="863">
        <v>11233</v>
      </c>
      <c r="CB115" s="863"/>
      <c r="CC115" s="863"/>
      <c r="CD115" s="863"/>
      <c r="CE115" s="863"/>
      <c r="CF115" s="924">
        <v>0</v>
      </c>
      <c r="CG115" s="925"/>
      <c r="CH115" s="925"/>
      <c r="CI115" s="925"/>
      <c r="CJ115" s="925"/>
      <c r="CK115" s="980"/>
      <c r="CL115" s="867"/>
      <c r="CM115" s="861" t="s">
        <v>473</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t="s">
        <v>394</v>
      </c>
      <c r="DH115" s="826"/>
      <c r="DI115" s="826"/>
      <c r="DJ115" s="826"/>
      <c r="DK115" s="827"/>
      <c r="DL115" s="828" t="s">
        <v>452</v>
      </c>
      <c r="DM115" s="826"/>
      <c r="DN115" s="826"/>
      <c r="DO115" s="826"/>
      <c r="DP115" s="827"/>
      <c r="DQ115" s="828" t="s">
        <v>409</v>
      </c>
      <c r="DR115" s="826"/>
      <c r="DS115" s="826"/>
      <c r="DT115" s="826"/>
      <c r="DU115" s="827"/>
      <c r="DV115" s="873" t="s">
        <v>452</v>
      </c>
      <c r="DW115" s="874"/>
      <c r="DX115" s="874"/>
      <c r="DY115" s="874"/>
      <c r="DZ115" s="875"/>
    </row>
    <row r="116" spans="1:130" s="248" customFormat="1" ht="26.25" customHeight="1" x14ac:dyDescent="0.15">
      <c r="A116" s="969"/>
      <c r="B116" s="970"/>
      <c r="C116" s="929" t="s">
        <v>474</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t="s">
        <v>456</v>
      </c>
      <c r="AB116" s="826"/>
      <c r="AC116" s="826"/>
      <c r="AD116" s="826"/>
      <c r="AE116" s="827"/>
      <c r="AF116" s="828" t="s">
        <v>454</v>
      </c>
      <c r="AG116" s="826"/>
      <c r="AH116" s="826"/>
      <c r="AI116" s="826"/>
      <c r="AJ116" s="827"/>
      <c r="AK116" s="828" t="s">
        <v>455</v>
      </c>
      <c r="AL116" s="826"/>
      <c r="AM116" s="826"/>
      <c r="AN116" s="826"/>
      <c r="AO116" s="827"/>
      <c r="AP116" s="873" t="s">
        <v>456</v>
      </c>
      <c r="AQ116" s="874"/>
      <c r="AR116" s="874"/>
      <c r="AS116" s="874"/>
      <c r="AT116" s="875"/>
      <c r="AU116" s="985"/>
      <c r="AV116" s="986"/>
      <c r="AW116" s="986"/>
      <c r="AX116" s="986"/>
      <c r="AY116" s="986"/>
      <c r="AZ116" s="912" t="s">
        <v>475</v>
      </c>
      <c r="BA116" s="913"/>
      <c r="BB116" s="913"/>
      <c r="BC116" s="913"/>
      <c r="BD116" s="913"/>
      <c r="BE116" s="913"/>
      <c r="BF116" s="913"/>
      <c r="BG116" s="913"/>
      <c r="BH116" s="913"/>
      <c r="BI116" s="913"/>
      <c r="BJ116" s="913"/>
      <c r="BK116" s="913"/>
      <c r="BL116" s="913"/>
      <c r="BM116" s="913"/>
      <c r="BN116" s="913"/>
      <c r="BO116" s="913"/>
      <c r="BP116" s="914"/>
      <c r="BQ116" s="862" t="s">
        <v>454</v>
      </c>
      <c r="BR116" s="863"/>
      <c r="BS116" s="863"/>
      <c r="BT116" s="863"/>
      <c r="BU116" s="863"/>
      <c r="BV116" s="863" t="s">
        <v>394</v>
      </c>
      <c r="BW116" s="863"/>
      <c r="BX116" s="863"/>
      <c r="BY116" s="863"/>
      <c r="BZ116" s="863"/>
      <c r="CA116" s="863" t="s">
        <v>394</v>
      </c>
      <c r="CB116" s="863"/>
      <c r="CC116" s="863"/>
      <c r="CD116" s="863"/>
      <c r="CE116" s="863"/>
      <c r="CF116" s="924" t="s">
        <v>452</v>
      </c>
      <c r="CG116" s="925"/>
      <c r="CH116" s="925"/>
      <c r="CI116" s="925"/>
      <c r="CJ116" s="925"/>
      <c r="CK116" s="980"/>
      <c r="CL116" s="867"/>
      <c r="CM116" s="870" t="s">
        <v>476</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t="s">
        <v>394</v>
      </c>
      <c r="DH116" s="826"/>
      <c r="DI116" s="826"/>
      <c r="DJ116" s="826"/>
      <c r="DK116" s="827"/>
      <c r="DL116" s="828" t="s">
        <v>455</v>
      </c>
      <c r="DM116" s="826"/>
      <c r="DN116" s="826"/>
      <c r="DO116" s="826"/>
      <c r="DP116" s="827"/>
      <c r="DQ116" s="828" t="s">
        <v>394</v>
      </c>
      <c r="DR116" s="826"/>
      <c r="DS116" s="826"/>
      <c r="DT116" s="826"/>
      <c r="DU116" s="827"/>
      <c r="DV116" s="873" t="s">
        <v>455</v>
      </c>
      <c r="DW116" s="874"/>
      <c r="DX116" s="874"/>
      <c r="DY116" s="874"/>
      <c r="DZ116" s="875"/>
    </row>
    <row r="117" spans="1:130" s="248" customFormat="1" ht="26.25" customHeight="1" x14ac:dyDescent="0.15">
      <c r="A117" s="950" t="s">
        <v>186</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477</v>
      </c>
      <c r="Z117" s="952"/>
      <c r="AA117" s="957">
        <v>11037866</v>
      </c>
      <c r="AB117" s="958"/>
      <c r="AC117" s="958"/>
      <c r="AD117" s="958"/>
      <c r="AE117" s="959"/>
      <c r="AF117" s="960">
        <v>11535683</v>
      </c>
      <c r="AG117" s="958"/>
      <c r="AH117" s="958"/>
      <c r="AI117" s="958"/>
      <c r="AJ117" s="959"/>
      <c r="AK117" s="960">
        <v>11899324</v>
      </c>
      <c r="AL117" s="958"/>
      <c r="AM117" s="958"/>
      <c r="AN117" s="958"/>
      <c r="AO117" s="959"/>
      <c r="AP117" s="961"/>
      <c r="AQ117" s="962"/>
      <c r="AR117" s="962"/>
      <c r="AS117" s="962"/>
      <c r="AT117" s="963"/>
      <c r="AU117" s="985"/>
      <c r="AV117" s="986"/>
      <c r="AW117" s="986"/>
      <c r="AX117" s="986"/>
      <c r="AY117" s="986"/>
      <c r="AZ117" s="912" t="s">
        <v>478</v>
      </c>
      <c r="BA117" s="913"/>
      <c r="BB117" s="913"/>
      <c r="BC117" s="913"/>
      <c r="BD117" s="913"/>
      <c r="BE117" s="913"/>
      <c r="BF117" s="913"/>
      <c r="BG117" s="913"/>
      <c r="BH117" s="913"/>
      <c r="BI117" s="913"/>
      <c r="BJ117" s="913"/>
      <c r="BK117" s="913"/>
      <c r="BL117" s="913"/>
      <c r="BM117" s="913"/>
      <c r="BN117" s="913"/>
      <c r="BO117" s="913"/>
      <c r="BP117" s="914"/>
      <c r="BQ117" s="862" t="s">
        <v>451</v>
      </c>
      <c r="BR117" s="863"/>
      <c r="BS117" s="863"/>
      <c r="BT117" s="863"/>
      <c r="BU117" s="863"/>
      <c r="BV117" s="863" t="s">
        <v>394</v>
      </c>
      <c r="BW117" s="863"/>
      <c r="BX117" s="863"/>
      <c r="BY117" s="863"/>
      <c r="BZ117" s="863"/>
      <c r="CA117" s="863" t="s">
        <v>469</v>
      </c>
      <c r="CB117" s="863"/>
      <c r="CC117" s="863"/>
      <c r="CD117" s="863"/>
      <c r="CE117" s="863"/>
      <c r="CF117" s="924" t="s">
        <v>469</v>
      </c>
      <c r="CG117" s="925"/>
      <c r="CH117" s="925"/>
      <c r="CI117" s="925"/>
      <c r="CJ117" s="925"/>
      <c r="CK117" s="980"/>
      <c r="CL117" s="867"/>
      <c r="CM117" s="870" t="s">
        <v>479</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469</v>
      </c>
      <c r="DH117" s="826"/>
      <c r="DI117" s="826"/>
      <c r="DJ117" s="826"/>
      <c r="DK117" s="827"/>
      <c r="DL117" s="828" t="s">
        <v>454</v>
      </c>
      <c r="DM117" s="826"/>
      <c r="DN117" s="826"/>
      <c r="DO117" s="826"/>
      <c r="DP117" s="827"/>
      <c r="DQ117" s="828" t="s">
        <v>454</v>
      </c>
      <c r="DR117" s="826"/>
      <c r="DS117" s="826"/>
      <c r="DT117" s="826"/>
      <c r="DU117" s="827"/>
      <c r="DV117" s="873" t="s">
        <v>469</v>
      </c>
      <c r="DW117" s="874"/>
      <c r="DX117" s="874"/>
      <c r="DY117" s="874"/>
      <c r="DZ117" s="875"/>
    </row>
    <row r="118" spans="1:130" s="248" customFormat="1" ht="26.25" customHeight="1" x14ac:dyDescent="0.15">
      <c r="A118" s="950" t="s">
        <v>445</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442</v>
      </c>
      <c r="AB118" s="951"/>
      <c r="AC118" s="951"/>
      <c r="AD118" s="951"/>
      <c r="AE118" s="952"/>
      <c r="AF118" s="953" t="s">
        <v>443</v>
      </c>
      <c r="AG118" s="951"/>
      <c r="AH118" s="951"/>
      <c r="AI118" s="951"/>
      <c r="AJ118" s="952"/>
      <c r="AK118" s="953" t="s">
        <v>305</v>
      </c>
      <c r="AL118" s="951"/>
      <c r="AM118" s="951"/>
      <c r="AN118" s="951"/>
      <c r="AO118" s="952"/>
      <c r="AP118" s="954" t="s">
        <v>444</v>
      </c>
      <c r="AQ118" s="955"/>
      <c r="AR118" s="955"/>
      <c r="AS118" s="955"/>
      <c r="AT118" s="956"/>
      <c r="AU118" s="985"/>
      <c r="AV118" s="986"/>
      <c r="AW118" s="986"/>
      <c r="AX118" s="986"/>
      <c r="AY118" s="986"/>
      <c r="AZ118" s="928" t="s">
        <v>480</v>
      </c>
      <c r="BA118" s="929"/>
      <c r="BB118" s="929"/>
      <c r="BC118" s="929"/>
      <c r="BD118" s="929"/>
      <c r="BE118" s="929"/>
      <c r="BF118" s="929"/>
      <c r="BG118" s="929"/>
      <c r="BH118" s="929"/>
      <c r="BI118" s="929"/>
      <c r="BJ118" s="929"/>
      <c r="BK118" s="929"/>
      <c r="BL118" s="929"/>
      <c r="BM118" s="929"/>
      <c r="BN118" s="929"/>
      <c r="BO118" s="929"/>
      <c r="BP118" s="930"/>
      <c r="BQ118" s="931" t="s">
        <v>456</v>
      </c>
      <c r="BR118" s="894"/>
      <c r="BS118" s="894"/>
      <c r="BT118" s="894"/>
      <c r="BU118" s="894"/>
      <c r="BV118" s="894" t="s">
        <v>394</v>
      </c>
      <c r="BW118" s="894"/>
      <c r="BX118" s="894"/>
      <c r="BY118" s="894"/>
      <c r="BZ118" s="894"/>
      <c r="CA118" s="894" t="s">
        <v>455</v>
      </c>
      <c r="CB118" s="894"/>
      <c r="CC118" s="894"/>
      <c r="CD118" s="894"/>
      <c r="CE118" s="894"/>
      <c r="CF118" s="924" t="s">
        <v>454</v>
      </c>
      <c r="CG118" s="925"/>
      <c r="CH118" s="925"/>
      <c r="CI118" s="925"/>
      <c r="CJ118" s="925"/>
      <c r="CK118" s="980"/>
      <c r="CL118" s="867"/>
      <c r="CM118" s="870" t="s">
        <v>481</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469</v>
      </c>
      <c r="DH118" s="826"/>
      <c r="DI118" s="826"/>
      <c r="DJ118" s="826"/>
      <c r="DK118" s="827"/>
      <c r="DL118" s="828" t="s">
        <v>482</v>
      </c>
      <c r="DM118" s="826"/>
      <c r="DN118" s="826"/>
      <c r="DO118" s="826"/>
      <c r="DP118" s="827"/>
      <c r="DQ118" s="828" t="s">
        <v>451</v>
      </c>
      <c r="DR118" s="826"/>
      <c r="DS118" s="826"/>
      <c r="DT118" s="826"/>
      <c r="DU118" s="827"/>
      <c r="DV118" s="873" t="s">
        <v>394</v>
      </c>
      <c r="DW118" s="874"/>
      <c r="DX118" s="874"/>
      <c r="DY118" s="874"/>
      <c r="DZ118" s="875"/>
    </row>
    <row r="119" spans="1:130" s="248" customFormat="1" ht="26.25" customHeight="1" x14ac:dyDescent="0.15">
      <c r="A119" s="864" t="s">
        <v>448</v>
      </c>
      <c r="B119" s="865"/>
      <c r="C119" s="940" t="s">
        <v>449</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454</v>
      </c>
      <c r="AB119" s="944"/>
      <c r="AC119" s="944"/>
      <c r="AD119" s="944"/>
      <c r="AE119" s="945"/>
      <c r="AF119" s="946" t="s">
        <v>455</v>
      </c>
      <c r="AG119" s="944"/>
      <c r="AH119" s="944"/>
      <c r="AI119" s="944"/>
      <c r="AJ119" s="945"/>
      <c r="AK119" s="946" t="s">
        <v>454</v>
      </c>
      <c r="AL119" s="944"/>
      <c r="AM119" s="944"/>
      <c r="AN119" s="944"/>
      <c r="AO119" s="945"/>
      <c r="AP119" s="947" t="s">
        <v>454</v>
      </c>
      <c r="AQ119" s="948"/>
      <c r="AR119" s="948"/>
      <c r="AS119" s="948"/>
      <c r="AT119" s="949"/>
      <c r="AU119" s="987"/>
      <c r="AV119" s="988"/>
      <c r="AW119" s="988"/>
      <c r="AX119" s="988"/>
      <c r="AY119" s="988"/>
      <c r="AZ119" s="279" t="s">
        <v>186</v>
      </c>
      <c r="BA119" s="279"/>
      <c r="BB119" s="279"/>
      <c r="BC119" s="279"/>
      <c r="BD119" s="279"/>
      <c r="BE119" s="279"/>
      <c r="BF119" s="279"/>
      <c r="BG119" s="279"/>
      <c r="BH119" s="279"/>
      <c r="BI119" s="279"/>
      <c r="BJ119" s="279"/>
      <c r="BK119" s="279"/>
      <c r="BL119" s="279"/>
      <c r="BM119" s="279"/>
      <c r="BN119" s="279"/>
      <c r="BO119" s="926" t="s">
        <v>483</v>
      </c>
      <c r="BP119" s="927"/>
      <c r="BQ119" s="931">
        <v>136813725</v>
      </c>
      <c r="BR119" s="894"/>
      <c r="BS119" s="894"/>
      <c r="BT119" s="894"/>
      <c r="BU119" s="894"/>
      <c r="BV119" s="894">
        <v>135072292</v>
      </c>
      <c r="BW119" s="894"/>
      <c r="BX119" s="894"/>
      <c r="BY119" s="894"/>
      <c r="BZ119" s="894"/>
      <c r="CA119" s="894">
        <v>129224202</v>
      </c>
      <c r="CB119" s="894"/>
      <c r="CC119" s="894"/>
      <c r="CD119" s="894"/>
      <c r="CE119" s="894"/>
      <c r="CF119" s="792"/>
      <c r="CG119" s="793"/>
      <c r="CH119" s="793"/>
      <c r="CI119" s="793"/>
      <c r="CJ119" s="883"/>
      <c r="CK119" s="981"/>
      <c r="CL119" s="869"/>
      <c r="CM119" s="887" t="s">
        <v>484</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t="s">
        <v>454</v>
      </c>
      <c r="DH119" s="809"/>
      <c r="DI119" s="809"/>
      <c r="DJ119" s="809"/>
      <c r="DK119" s="810"/>
      <c r="DL119" s="811" t="s">
        <v>455</v>
      </c>
      <c r="DM119" s="809"/>
      <c r="DN119" s="809"/>
      <c r="DO119" s="809"/>
      <c r="DP119" s="810"/>
      <c r="DQ119" s="811" t="s">
        <v>469</v>
      </c>
      <c r="DR119" s="809"/>
      <c r="DS119" s="809"/>
      <c r="DT119" s="809"/>
      <c r="DU119" s="810"/>
      <c r="DV119" s="897" t="s">
        <v>469</v>
      </c>
      <c r="DW119" s="898"/>
      <c r="DX119" s="898"/>
      <c r="DY119" s="898"/>
      <c r="DZ119" s="899"/>
    </row>
    <row r="120" spans="1:130" s="248" customFormat="1" ht="26.25" customHeight="1" x14ac:dyDescent="0.15">
      <c r="A120" s="866"/>
      <c r="B120" s="867"/>
      <c r="C120" s="870" t="s">
        <v>458</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469</v>
      </c>
      <c r="AB120" s="826"/>
      <c r="AC120" s="826"/>
      <c r="AD120" s="826"/>
      <c r="AE120" s="827"/>
      <c r="AF120" s="828" t="s">
        <v>409</v>
      </c>
      <c r="AG120" s="826"/>
      <c r="AH120" s="826"/>
      <c r="AI120" s="826"/>
      <c r="AJ120" s="827"/>
      <c r="AK120" s="828" t="s">
        <v>455</v>
      </c>
      <c r="AL120" s="826"/>
      <c r="AM120" s="826"/>
      <c r="AN120" s="826"/>
      <c r="AO120" s="827"/>
      <c r="AP120" s="873" t="s">
        <v>455</v>
      </c>
      <c r="AQ120" s="874"/>
      <c r="AR120" s="874"/>
      <c r="AS120" s="874"/>
      <c r="AT120" s="875"/>
      <c r="AU120" s="932" t="s">
        <v>485</v>
      </c>
      <c r="AV120" s="933"/>
      <c r="AW120" s="933"/>
      <c r="AX120" s="933"/>
      <c r="AY120" s="934"/>
      <c r="AZ120" s="909" t="s">
        <v>486</v>
      </c>
      <c r="BA120" s="854"/>
      <c r="BB120" s="854"/>
      <c r="BC120" s="854"/>
      <c r="BD120" s="854"/>
      <c r="BE120" s="854"/>
      <c r="BF120" s="854"/>
      <c r="BG120" s="854"/>
      <c r="BH120" s="854"/>
      <c r="BI120" s="854"/>
      <c r="BJ120" s="854"/>
      <c r="BK120" s="854"/>
      <c r="BL120" s="854"/>
      <c r="BM120" s="854"/>
      <c r="BN120" s="854"/>
      <c r="BO120" s="854"/>
      <c r="BP120" s="855"/>
      <c r="BQ120" s="910">
        <v>7521587</v>
      </c>
      <c r="BR120" s="891"/>
      <c r="BS120" s="891"/>
      <c r="BT120" s="891"/>
      <c r="BU120" s="891"/>
      <c r="BV120" s="891">
        <v>9044282</v>
      </c>
      <c r="BW120" s="891"/>
      <c r="BX120" s="891"/>
      <c r="BY120" s="891"/>
      <c r="BZ120" s="891"/>
      <c r="CA120" s="891">
        <v>10521722</v>
      </c>
      <c r="CB120" s="891"/>
      <c r="CC120" s="891"/>
      <c r="CD120" s="891"/>
      <c r="CE120" s="891"/>
      <c r="CF120" s="915">
        <v>28.5</v>
      </c>
      <c r="CG120" s="916"/>
      <c r="CH120" s="916"/>
      <c r="CI120" s="916"/>
      <c r="CJ120" s="916"/>
      <c r="CK120" s="917" t="s">
        <v>487</v>
      </c>
      <c r="CL120" s="901"/>
      <c r="CM120" s="901"/>
      <c r="CN120" s="901"/>
      <c r="CO120" s="902"/>
      <c r="CP120" s="921" t="s">
        <v>488</v>
      </c>
      <c r="CQ120" s="922"/>
      <c r="CR120" s="922"/>
      <c r="CS120" s="922"/>
      <c r="CT120" s="922"/>
      <c r="CU120" s="922"/>
      <c r="CV120" s="922"/>
      <c r="CW120" s="922"/>
      <c r="CX120" s="922"/>
      <c r="CY120" s="922"/>
      <c r="CZ120" s="922"/>
      <c r="DA120" s="922"/>
      <c r="DB120" s="922"/>
      <c r="DC120" s="922"/>
      <c r="DD120" s="922"/>
      <c r="DE120" s="922"/>
      <c r="DF120" s="923"/>
      <c r="DG120" s="910">
        <v>30911298</v>
      </c>
      <c r="DH120" s="891"/>
      <c r="DI120" s="891"/>
      <c r="DJ120" s="891"/>
      <c r="DK120" s="891"/>
      <c r="DL120" s="891">
        <v>29596735</v>
      </c>
      <c r="DM120" s="891"/>
      <c r="DN120" s="891"/>
      <c r="DO120" s="891"/>
      <c r="DP120" s="891"/>
      <c r="DQ120" s="891">
        <v>26921503</v>
      </c>
      <c r="DR120" s="891"/>
      <c r="DS120" s="891"/>
      <c r="DT120" s="891"/>
      <c r="DU120" s="891"/>
      <c r="DV120" s="892">
        <v>73</v>
      </c>
      <c r="DW120" s="892"/>
      <c r="DX120" s="892"/>
      <c r="DY120" s="892"/>
      <c r="DZ120" s="893"/>
    </row>
    <row r="121" spans="1:130" s="248" customFormat="1" ht="26.25" customHeight="1" x14ac:dyDescent="0.15">
      <c r="A121" s="866"/>
      <c r="B121" s="867"/>
      <c r="C121" s="912" t="s">
        <v>489</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394</v>
      </c>
      <c r="AB121" s="826"/>
      <c r="AC121" s="826"/>
      <c r="AD121" s="826"/>
      <c r="AE121" s="827"/>
      <c r="AF121" s="828" t="s">
        <v>409</v>
      </c>
      <c r="AG121" s="826"/>
      <c r="AH121" s="826"/>
      <c r="AI121" s="826"/>
      <c r="AJ121" s="827"/>
      <c r="AK121" s="828" t="s">
        <v>455</v>
      </c>
      <c r="AL121" s="826"/>
      <c r="AM121" s="826"/>
      <c r="AN121" s="826"/>
      <c r="AO121" s="827"/>
      <c r="AP121" s="873" t="s">
        <v>454</v>
      </c>
      <c r="AQ121" s="874"/>
      <c r="AR121" s="874"/>
      <c r="AS121" s="874"/>
      <c r="AT121" s="875"/>
      <c r="AU121" s="935"/>
      <c r="AV121" s="936"/>
      <c r="AW121" s="936"/>
      <c r="AX121" s="936"/>
      <c r="AY121" s="937"/>
      <c r="AZ121" s="861" t="s">
        <v>490</v>
      </c>
      <c r="BA121" s="796"/>
      <c r="BB121" s="796"/>
      <c r="BC121" s="796"/>
      <c r="BD121" s="796"/>
      <c r="BE121" s="796"/>
      <c r="BF121" s="796"/>
      <c r="BG121" s="796"/>
      <c r="BH121" s="796"/>
      <c r="BI121" s="796"/>
      <c r="BJ121" s="796"/>
      <c r="BK121" s="796"/>
      <c r="BL121" s="796"/>
      <c r="BM121" s="796"/>
      <c r="BN121" s="796"/>
      <c r="BO121" s="796"/>
      <c r="BP121" s="797"/>
      <c r="BQ121" s="862">
        <v>16333031</v>
      </c>
      <c r="BR121" s="863"/>
      <c r="BS121" s="863"/>
      <c r="BT121" s="863"/>
      <c r="BU121" s="863"/>
      <c r="BV121" s="863">
        <v>16796696</v>
      </c>
      <c r="BW121" s="863"/>
      <c r="BX121" s="863"/>
      <c r="BY121" s="863"/>
      <c r="BZ121" s="863"/>
      <c r="CA121" s="863">
        <v>16538577</v>
      </c>
      <c r="CB121" s="863"/>
      <c r="CC121" s="863"/>
      <c r="CD121" s="863"/>
      <c r="CE121" s="863"/>
      <c r="CF121" s="924">
        <v>44.9</v>
      </c>
      <c r="CG121" s="925"/>
      <c r="CH121" s="925"/>
      <c r="CI121" s="925"/>
      <c r="CJ121" s="925"/>
      <c r="CK121" s="918"/>
      <c r="CL121" s="904"/>
      <c r="CM121" s="904"/>
      <c r="CN121" s="904"/>
      <c r="CO121" s="905"/>
      <c r="CP121" s="884" t="s">
        <v>491</v>
      </c>
      <c r="CQ121" s="885"/>
      <c r="CR121" s="885"/>
      <c r="CS121" s="885"/>
      <c r="CT121" s="885"/>
      <c r="CU121" s="885"/>
      <c r="CV121" s="885"/>
      <c r="CW121" s="885"/>
      <c r="CX121" s="885"/>
      <c r="CY121" s="885"/>
      <c r="CZ121" s="885"/>
      <c r="DA121" s="885"/>
      <c r="DB121" s="885"/>
      <c r="DC121" s="885"/>
      <c r="DD121" s="885"/>
      <c r="DE121" s="885"/>
      <c r="DF121" s="886"/>
      <c r="DG121" s="862">
        <v>5307073</v>
      </c>
      <c r="DH121" s="863"/>
      <c r="DI121" s="863"/>
      <c r="DJ121" s="863"/>
      <c r="DK121" s="863"/>
      <c r="DL121" s="863">
        <v>4660713</v>
      </c>
      <c r="DM121" s="863"/>
      <c r="DN121" s="863"/>
      <c r="DO121" s="863"/>
      <c r="DP121" s="863"/>
      <c r="DQ121" s="863">
        <v>4032441</v>
      </c>
      <c r="DR121" s="863"/>
      <c r="DS121" s="863"/>
      <c r="DT121" s="863"/>
      <c r="DU121" s="863"/>
      <c r="DV121" s="840">
        <v>10.9</v>
      </c>
      <c r="DW121" s="840"/>
      <c r="DX121" s="840"/>
      <c r="DY121" s="840"/>
      <c r="DZ121" s="841"/>
    </row>
    <row r="122" spans="1:130" s="248" customFormat="1" ht="26.25" customHeight="1" x14ac:dyDescent="0.15">
      <c r="A122" s="866"/>
      <c r="B122" s="867"/>
      <c r="C122" s="870" t="s">
        <v>468</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455</v>
      </c>
      <c r="AB122" s="826"/>
      <c r="AC122" s="826"/>
      <c r="AD122" s="826"/>
      <c r="AE122" s="827"/>
      <c r="AF122" s="828" t="s">
        <v>455</v>
      </c>
      <c r="AG122" s="826"/>
      <c r="AH122" s="826"/>
      <c r="AI122" s="826"/>
      <c r="AJ122" s="827"/>
      <c r="AK122" s="828" t="s">
        <v>454</v>
      </c>
      <c r="AL122" s="826"/>
      <c r="AM122" s="826"/>
      <c r="AN122" s="826"/>
      <c r="AO122" s="827"/>
      <c r="AP122" s="873" t="s">
        <v>454</v>
      </c>
      <c r="AQ122" s="874"/>
      <c r="AR122" s="874"/>
      <c r="AS122" s="874"/>
      <c r="AT122" s="875"/>
      <c r="AU122" s="935"/>
      <c r="AV122" s="936"/>
      <c r="AW122" s="936"/>
      <c r="AX122" s="936"/>
      <c r="AY122" s="937"/>
      <c r="AZ122" s="928" t="s">
        <v>492</v>
      </c>
      <c r="BA122" s="929"/>
      <c r="BB122" s="929"/>
      <c r="BC122" s="929"/>
      <c r="BD122" s="929"/>
      <c r="BE122" s="929"/>
      <c r="BF122" s="929"/>
      <c r="BG122" s="929"/>
      <c r="BH122" s="929"/>
      <c r="BI122" s="929"/>
      <c r="BJ122" s="929"/>
      <c r="BK122" s="929"/>
      <c r="BL122" s="929"/>
      <c r="BM122" s="929"/>
      <c r="BN122" s="929"/>
      <c r="BO122" s="929"/>
      <c r="BP122" s="930"/>
      <c r="BQ122" s="931">
        <v>85019445</v>
      </c>
      <c r="BR122" s="894"/>
      <c r="BS122" s="894"/>
      <c r="BT122" s="894"/>
      <c r="BU122" s="894"/>
      <c r="BV122" s="894">
        <v>83312470</v>
      </c>
      <c r="BW122" s="894"/>
      <c r="BX122" s="894"/>
      <c r="BY122" s="894"/>
      <c r="BZ122" s="894"/>
      <c r="CA122" s="894">
        <v>80689015</v>
      </c>
      <c r="CB122" s="894"/>
      <c r="CC122" s="894"/>
      <c r="CD122" s="894"/>
      <c r="CE122" s="894"/>
      <c r="CF122" s="895">
        <v>218.9</v>
      </c>
      <c r="CG122" s="896"/>
      <c r="CH122" s="896"/>
      <c r="CI122" s="896"/>
      <c r="CJ122" s="896"/>
      <c r="CK122" s="918"/>
      <c r="CL122" s="904"/>
      <c r="CM122" s="904"/>
      <c r="CN122" s="904"/>
      <c r="CO122" s="905"/>
      <c r="CP122" s="884" t="s">
        <v>493</v>
      </c>
      <c r="CQ122" s="885"/>
      <c r="CR122" s="885"/>
      <c r="CS122" s="885"/>
      <c r="CT122" s="885"/>
      <c r="CU122" s="885"/>
      <c r="CV122" s="885"/>
      <c r="CW122" s="885"/>
      <c r="CX122" s="885"/>
      <c r="CY122" s="885"/>
      <c r="CZ122" s="885"/>
      <c r="DA122" s="885"/>
      <c r="DB122" s="885"/>
      <c r="DC122" s="885"/>
      <c r="DD122" s="885"/>
      <c r="DE122" s="885"/>
      <c r="DF122" s="886"/>
      <c r="DG122" s="862">
        <v>477782</v>
      </c>
      <c r="DH122" s="863"/>
      <c r="DI122" s="863"/>
      <c r="DJ122" s="863"/>
      <c r="DK122" s="863"/>
      <c r="DL122" s="863">
        <v>483169</v>
      </c>
      <c r="DM122" s="863"/>
      <c r="DN122" s="863"/>
      <c r="DO122" s="863"/>
      <c r="DP122" s="863"/>
      <c r="DQ122" s="863">
        <v>457380</v>
      </c>
      <c r="DR122" s="863"/>
      <c r="DS122" s="863"/>
      <c r="DT122" s="863"/>
      <c r="DU122" s="863"/>
      <c r="DV122" s="840">
        <v>1.2</v>
      </c>
      <c r="DW122" s="840"/>
      <c r="DX122" s="840"/>
      <c r="DY122" s="840"/>
      <c r="DZ122" s="841"/>
    </row>
    <row r="123" spans="1:130" s="248" customFormat="1" ht="26.25" customHeight="1" x14ac:dyDescent="0.15">
      <c r="A123" s="866"/>
      <c r="B123" s="867"/>
      <c r="C123" s="870" t="s">
        <v>476</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t="s">
        <v>394</v>
      </c>
      <c r="AB123" s="826"/>
      <c r="AC123" s="826"/>
      <c r="AD123" s="826"/>
      <c r="AE123" s="827"/>
      <c r="AF123" s="828" t="s">
        <v>469</v>
      </c>
      <c r="AG123" s="826"/>
      <c r="AH123" s="826"/>
      <c r="AI123" s="826"/>
      <c r="AJ123" s="827"/>
      <c r="AK123" s="828" t="s">
        <v>469</v>
      </c>
      <c r="AL123" s="826"/>
      <c r="AM123" s="826"/>
      <c r="AN123" s="826"/>
      <c r="AO123" s="827"/>
      <c r="AP123" s="873" t="s">
        <v>455</v>
      </c>
      <c r="AQ123" s="874"/>
      <c r="AR123" s="874"/>
      <c r="AS123" s="874"/>
      <c r="AT123" s="875"/>
      <c r="AU123" s="938"/>
      <c r="AV123" s="939"/>
      <c r="AW123" s="939"/>
      <c r="AX123" s="939"/>
      <c r="AY123" s="939"/>
      <c r="AZ123" s="279" t="s">
        <v>186</v>
      </c>
      <c r="BA123" s="279"/>
      <c r="BB123" s="279"/>
      <c r="BC123" s="279"/>
      <c r="BD123" s="279"/>
      <c r="BE123" s="279"/>
      <c r="BF123" s="279"/>
      <c r="BG123" s="279"/>
      <c r="BH123" s="279"/>
      <c r="BI123" s="279"/>
      <c r="BJ123" s="279"/>
      <c r="BK123" s="279"/>
      <c r="BL123" s="279"/>
      <c r="BM123" s="279"/>
      <c r="BN123" s="279"/>
      <c r="BO123" s="926" t="s">
        <v>494</v>
      </c>
      <c r="BP123" s="927"/>
      <c r="BQ123" s="881">
        <v>108874063</v>
      </c>
      <c r="BR123" s="882"/>
      <c r="BS123" s="882"/>
      <c r="BT123" s="882"/>
      <c r="BU123" s="882"/>
      <c r="BV123" s="882">
        <v>109153448</v>
      </c>
      <c r="BW123" s="882"/>
      <c r="BX123" s="882"/>
      <c r="BY123" s="882"/>
      <c r="BZ123" s="882"/>
      <c r="CA123" s="882">
        <v>107749314</v>
      </c>
      <c r="CB123" s="882"/>
      <c r="CC123" s="882"/>
      <c r="CD123" s="882"/>
      <c r="CE123" s="882"/>
      <c r="CF123" s="792"/>
      <c r="CG123" s="793"/>
      <c r="CH123" s="793"/>
      <c r="CI123" s="793"/>
      <c r="CJ123" s="883"/>
      <c r="CK123" s="918"/>
      <c r="CL123" s="904"/>
      <c r="CM123" s="904"/>
      <c r="CN123" s="904"/>
      <c r="CO123" s="905"/>
      <c r="CP123" s="884" t="s">
        <v>495</v>
      </c>
      <c r="CQ123" s="885"/>
      <c r="CR123" s="885"/>
      <c r="CS123" s="885"/>
      <c r="CT123" s="885"/>
      <c r="CU123" s="885"/>
      <c r="CV123" s="885"/>
      <c r="CW123" s="885"/>
      <c r="CX123" s="885"/>
      <c r="CY123" s="885"/>
      <c r="CZ123" s="885"/>
      <c r="DA123" s="885"/>
      <c r="DB123" s="885"/>
      <c r="DC123" s="885"/>
      <c r="DD123" s="885"/>
      <c r="DE123" s="885"/>
      <c r="DF123" s="886"/>
      <c r="DG123" s="825" t="s">
        <v>451</v>
      </c>
      <c r="DH123" s="826"/>
      <c r="DI123" s="826"/>
      <c r="DJ123" s="826"/>
      <c r="DK123" s="827"/>
      <c r="DL123" s="828" t="s">
        <v>482</v>
      </c>
      <c r="DM123" s="826"/>
      <c r="DN123" s="826"/>
      <c r="DO123" s="826"/>
      <c r="DP123" s="827"/>
      <c r="DQ123" s="828">
        <v>144124</v>
      </c>
      <c r="DR123" s="826"/>
      <c r="DS123" s="826"/>
      <c r="DT123" s="826"/>
      <c r="DU123" s="827"/>
      <c r="DV123" s="873">
        <v>0.4</v>
      </c>
      <c r="DW123" s="874"/>
      <c r="DX123" s="874"/>
      <c r="DY123" s="874"/>
      <c r="DZ123" s="875"/>
    </row>
    <row r="124" spans="1:130" s="248" customFormat="1" ht="26.25" customHeight="1" thickBot="1" x14ac:dyDescent="0.2">
      <c r="A124" s="866"/>
      <c r="B124" s="867"/>
      <c r="C124" s="870" t="s">
        <v>479</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469</v>
      </c>
      <c r="AB124" s="826"/>
      <c r="AC124" s="826"/>
      <c r="AD124" s="826"/>
      <c r="AE124" s="827"/>
      <c r="AF124" s="828" t="s">
        <v>469</v>
      </c>
      <c r="AG124" s="826"/>
      <c r="AH124" s="826"/>
      <c r="AI124" s="826"/>
      <c r="AJ124" s="827"/>
      <c r="AK124" s="828" t="s">
        <v>469</v>
      </c>
      <c r="AL124" s="826"/>
      <c r="AM124" s="826"/>
      <c r="AN124" s="826"/>
      <c r="AO124" s="827"/>
      <c r="AP124" s="873" t="s">
        <v>470</v>
      </c>
      <c r="AQ124" s="874"/>
      <c r="AR124" s="874"/>
      <c r="AS124" s="874"/>
      <c r="AT124" s="875"/>
      <c r="AU124" s="876" t="s">
        <v>496</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v>80</v>
      </c>
      <c r="BR124" s="880"/>
      <c r="BS124" s="880"/>
      <c r="BT124" s="880"/>
      <c r="BU124" s="880"/>
      <c r="BV124" s="880">
        <v>72.400000000000006</v>
      </c>
      <c r="BW124" s="880"/>
      <c r="BX124" s="880"/>
      <c r="BY124" s="880"/>
      <c r="BZ124" s="880"/>
      <c r="CA124" s="880">
        <v>58.2</v>
      </c>
      <c r="CB124" s="880"/>
      <c r="CC124" s="880"/>
      <c r="CD124" s="880"/>
      <c r="CE124" s="880"/>
      <c r="CF124" s="770"/>
      <c r="CG124" s="771"/>
      <c r="CH124" s="771"/>
      <c r="CI124" s="771"/>
      <c r="CJ124" s="911"/>
      <c r="CK124" s="919"/>
      <c r="CL124" s="919"/>
      <c r="CM124" s="919"/>
      <c r="CN124" s="919"/>
      <c r="CO124" s="920"/>
      <c r="CP124" s="884" t="s">
        <v>497</v>
      </c>
      <c r="CQ124" s="885"/>
      <c r="CR124" s="885"/>
      <c r="CS124" s="885"/>
      <c r="CT124" s="885"/>
      <c r="CU124" s="885"/>
      <c r="CV124" s="885"/>
      <c r="CW124" s="885"/>
      <c r="CX124" s="885"/>
      <c r="CY124" s="885"/>
      <c r="CZ124" s="885"/>
      <c r="DA124" s="885"/>
      <c r="DB124" s="885"/>
      <c r="DC124" s="885"/>
      <c r="DD124" s="885"/>
      <c r="DE124" s="885"/>
      <c r="DF124" s="886"/>
      <c r="DG124" s="808">
        <v>554518</v>
      </c>
      <c r="DH124" s="809"/>
      <c r="DI124" s="809"/>
      <c r="DJ124" s="809"/>
      <c r="DK124" s="810"/>
      <c r="DL124" s="811">
        <v>877577</v>
      </c>
      <c r="DM124" s="809"/>
      <c r="DN124" s="809"/>
      <c r="DO124" s="809"/>
      <c r="DP124" s="810"/>
      <c r="DQ124" s="811">
        <v>255501</v>
      </c>
      <c r="DR124" s="809"/>
      <c r="DS124" s="809"/>
      <c r="DT124" s="809"/>
      <c r="DU124" s="810"/>
      <c r="DV124" s="897">
        <v>0.7</v>
      </c>
      <c r="DW124" s="898"/>
      <c r="DX124" s="898"/>
      <c r="DY124" s="898"/>
      <c r="DZ124" s="899"/>
    </row>
    <row r="125" spans="1:130" s="248" customFormat="1" ht="26.25" customHeight="1" x14ac:dyDescent="0.15">
      <c r="A125" s="866"/>
      <c r="B125" s="867"/>
      <c r="C125" s="870" t="s">
        <v>481</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482</v>
      </c>
      <c r="AB125" s="826"/>
      <c r="AC125" s="826"/>
      <c r="AD125" s="826"/>
      <c r="AE125" s="827"/>
      <c r="AF125" s="828" t="s">
        <v>455</v>
      </c>
      <c r="AG125" s="826"/>
      <c r="AH125" s="826"/>
      <c r="AI125" s="826"/>
      <c r="AJ125" s="827"/>
      <c r="AK125" s="828" t="s">
        <v>469</v>
      </c>
      <c r="AL125" s="826"/>
      <c r="AM125" s="826"/>
      <c r="AN125" s="826"/>
      <c r="AO125" s="827"/>
      <c r="AP125" s="873" t="s">
        <v>469</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498</v>
      </c>
      <c r="CL125" s="901"/>
      <c r="CM125" s="901"/>
      <c r="CN125" s="901"/>
      <c r="CO125" s="902"/>
      <c r="CP125" s="909" t="s">
        <v>499</v>
      </c>
      <c r="CQ125" s="854"/>
      <c r="CR125" s="854"/>
      <c r="CS125" s="854"/>
      <c r="CT125" s="854"/>
      <c r="CU125" s="854"/>
      <c r="CV125" s="854"/>
      <c r="CW125" s="854"/>
      <c r="CX125" s="854"/>
      <c r="CY125" s="854"/>
      <c r="CZ125" s="854"/>
      <c r="DA125" s="854"/>
      <c r="DB125" s="854"/>
      <c r="DC125" s="854"/>
      <c r="DD125" s="854"/>
      <c r="DE125" s="854"/>
      <c r="DF125" s="855"/>
      <c r="DG125" s="910" t="s">
        <v>394</v>
      </c>
      <c r="DH125" s="891"/>
      <c r="DI125" s="891"/>
      <c r="DJ125" s="891"/>
      <c r="DK125" s="891"/>
      <c r="DL125" s="891" t="s">
        <v>482</v>
      </c>
      <c r="DM125" s="891"/>
      <c r="DN125" s="891"/>
      <c r="DO125" s="891"/>
      <c r="DP125" s="891"/>
      <c r="DQ125" s="891" t="s">
        <v>469</v>
      </c>
      <c r="DR125" s="891"/>
      <c r="DS125" s="891"/>
      <c r="DT125" s="891"/>
      <c r="DU125" s="891"/>
      <c r="DV125" s="892" t="s">
        <v>469</v>
      </c>
      <c r="DW125" s="892"/>
      <c r="DX125" s="892"/>
      <c r="DY125" s="892"/>
      <c r="DZ125" s="893"/>
    </row>
    <row r="126" spans="1:130" s="248" customFormat="1" ht="26.25" customHeight="1" thickBot="1" x14ac:dyDescent="0.2">
      <c r="A126" s="866"/>
      <c r="B126" s="867"/>
      <c r="C126" s="870" t="s">
        <v>484</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t="s">
        <v>482</v>
      </c>
      <c r="AB126" s="826"/>
      <c r="AC126" s="826"/>
      <c r="AD126" s="826"/>
      <c r="AE126" s="827"/>
      <c r="AF126" s="828" t="s">
        <v>455</v>
      </c>
      <c r="AG126" s="826"/>
      <c r="AH126" s="826"/>
      <c r="AI126" s="826"/>
      <c r="AJ126" s="827"/>
      <c r="AK126" s="828" t="s">
        <v>469</v>
      </c>
      <c r="AL126" s="826"/>
      <c r="AM126" s="826"/>
      <c r="AN126" s="826"/>
      <c r="AO126" s="827"/>
      <c r="AP126" s="873" t="s">
        <v>482</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500</v>
      </c>
      <c r="CQ126" s="796"/>
      <c r="CR126" s="796"/>
      <c r="CS126" s="796"/>
      <c r="CT126" s="796"/>
      <c r="CU126" s="796"/>
      <c r="CV126" s="796"/>
      <c r="CW126" s="796"/>
      <c r="CX126" s="796"/>
      <c r="CY126" s="796"/>
      <c r="CZ126" s="796"/>
      <c r="DA126" s="796"/>
      <c r="DB126" s="796"/>
      <c r="DC126" s="796"/>
      <c r="DD126" s="796"/>
      <c r="DE126" s="796"/>
      <c r="DF126" s="797"/>
      <c r="DG126" s="862" t="s">
        <v>482</v>
      </c>
      <c r="DH126" s="863"/>
      <c r="DI126" s="863"/>
      <c r="DJ126" s="863"/>
      <c r="DK126" s="863"/>
      <c r="DL126" s="863" t="s">
        <v>451</v>
      </c>
      <c r="DM126" s="863"/>
      <c r="DN126" s="863"/>
      <c r="DO126" s="863"/>
      <c r="DP126" s="863"/>
      <c r="DQ126" s="863" t="s">
        <v>394</v>
      </c>
      <c r="DR126" s="863"/>
      <c r="DS126" s="863"/>
      <c r="DT126" s="863"/>
      <c r="DU126" s="863"/>
      <c r="DV126" s="840" t="s">
        <v>469</v>
      </c>
      <c r="DW126" s="840"/>
      <c r="DX126" s="840"/>
      <c r="DY126" s="840"/>
      <c r="DZ126" s="841"/>
    </row>
    <row r="127" spans="1:130" s="248" customFormat="1" ht="26.25" customHeight="1" x14ac:dyDescent="0.15">
      <c r="A127" s="868"/>
      <c r="B127" s="869"/>
      <c r="C127" s="887" t="s">
        <v>501</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t="s">
        <v>469</v>
      </c>
      <c r="AB127" s="826"/>
      <c r="AC127" s="826"/>
      <c r="AD127" s="826"/>
      <c r="AE127" s="827"/>
      <c r="AF127" s="828" t="s">
        <v>451</v>
      </c>
      <c r="AG127" s="826"/>
      <c r="AH127" s="826"/>
      <c r="AI127" s="826"/>
      <c r="AJ127" s="827"/>
      <c r="AK127" s="828" t="s">
        <v>394</v>
      </c>
      <c r="AL127" s="826"/>
      <c r="AM127" s="826"/>
      <c r="AN127" s="826"/>
      <c r="AO127" s="827"/>
      <c r="AP127" s="873" t="s">
        <v>394</v>
      </c>
      <c r="AQ127" s="874"/>
      <c r="AR127" s="874"/>
      <c r="AS127" s="874"/>
      <c r="AT127" s="875"/>
      <c r="AU127" s="284"/>
      <c r="AV127" s="284"/>
      <c r="AW127" s="284"/>
      <c r="AX127" s="890" t="s">
        <v>502</v>
      </c>
      <c r="AY127" s="858"/>
      <c r="AZ127" s="858"/>
      <c r="BA127" s="858"/>
      <c r="BB127" s="858"/>
      <c r="BC127" s="858"/>
      <c r="BD127" s="858"/>
      <c r="BE127" s="859"/>
      <c r="BF127" s="857" t="s">
        <v>503</v>
      </c>
      <c r="BG127" s="858"/>
      <c r="BH127" s="858"/>
      <c r="BI127" s="858"/>
      <c r="BJ127" s="858"/>
      <c r="BK127" s="858"/>
      <c r="BL127" s="859"/>
      <c r="BM127" s="857" t="s">
        <v>504</v>
      </c>
      <c r="BN127" s="858"/>
      <c r="BO127" s="858"/>
      <c r="BP127" s="858"/>
      <c r="BQ127" s="858"/>
      <c r="BR127" s="858"/>
      <c r="BS127" s="859"/>
      <c r="BT127" s="857" t="s">
        <v>505</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506</v>
      </c>
      <c r="CQ127" s="796"/>
      <c r="CR127" s="796"/>
      <c r="CS127" s="796"/>
      <c r="CT127" s="796"/>
      <c r="CU127" s="796"/>
      <c r="CV127" s="796"/>
      <c r="CW127" s="796"/>
      <c r="CX127" s="796"/>
      <c r="CY127" s="796"/>
      <c r="CZ127" s="796"/>
      <c r="DA127" s="796"/>
      <c r="DB127" s="796"/>
      <c r="DC127" s="796"/>
      <c r="DD127" s="796"/>
      <c r="DE127" s="796"/>
      <c r="DF127" s="797"/>
      <c r="DG127" s="862" t="s">
        <v>482</v>
      </c>
      <c r="DH127" s="863"/>
      <c r="DI127" s="863"/>
      <c r="DJ127" s="863"/>
      <c r="DK127" s="863"/>
      <c r="DL127" s="863" t="s">
        <v>451</v>
      </c>
      <c r="DM127" s="863"/>
      <c r="DN127" s="863"/>
      <c r="DO127" s="863"/>
      <c r="DP127" s="863"/>
      <c r="DQ127" s="863" t="s">
        <v>394</v>
      </c>
      <c r="DR127" s="863"/>
      <c r="DS127" s="863"/>
      <c r="DT127" s="863"/>
      <c r="DU127" s="863"/>
      <c r="DV127" s="840" t="s">
        <v>455</v>
      </c>
      <c r="DW127" s="840"/>
      <c r="DX127" s="840"/>
      <c r="DY127" s="840"/>
      <c r="DZ127" s="841"/>
    </row>
    <row r="128" spans="1:130" s="248" customFormat="1" ht="26.25" customHeight="1" thickBot="1" x14ac:dyDescent="0.2">
      <c r="A128" s="842" t="s">
        <v>507</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508</v>
      </c>
      <c r="X128" s="844"/>
      <c r="Y128" s="844"/>
      <c r="Z128" s="845"/>
      <c r="AA128" s="846">
        <v>1832912</v>
      </c>
      <c r="AB128" s="847"/>
      <c r="AC128" s="847"/>
      <c r="AD128" s="847"/>
      <c r="AE128" s="848"/>
      <c r="AF128" s="849">
        <v>1798168</v>
      </c>
      <c r="AG128" s="847"/>
      <c r="AH128" s="847"/>
      <c r="AI128" s="847"/>
      <c r="AJ128" s="848"/>
      <c r="AK128" s="849">
        <v>1893420</v>
      </c>
      <c r="AL128" s="847"/>
      <c r="AM128" s="847"/>
      <c r="AN128" s="847"/>
      <c r="AO128" s="848"/>
      <c r="AP128" s="850"/>
      <c r="AQ128" s="851"/>
      <c r="AR128" s="851"/>
      <c r="AS128" s="851"/>
      <c r="AT128" s="852"/>
      <c r="AU128" s="284"/>
      <c r="AV128" s="284"/>
      <c r="AW128" s="284"/>
      <c r="AX128" s="853" t="s">
        <v>509</v>
      </c>
      <c r="AY128" s="854"/>
      <c r="AZ128" s="854"/>
      <c r="BA128" s="854"/>
      <c r="BB128" s="854"/>
      <c r="BC128" s="854"/>
      <c r="BD128" s="854"/>
      <c r="BE128" s="855"/>
      <c r="BF128" s="832" t="s">
        <v>455</v>
      </c>
      <c r="BG128" s="833"/>
      <c r="BH128" s="833"/>
      <c r="BI128" s="833"/>
      <c r="BJ128" s="833"/>
      <c r="BK128" s="833"/>
      <c r="BL128" s="856"/>
      <c r="BM128" s="832">
        <v>11.36</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510</v>
      </c>
      <c r="CQ128" s="774"/>
      <c r="CR128" s="774"/>
      <c r="CS128" s="774"/>
      <c r="CT128" s="774"/>
      <c r="CU128" s="774"/>
      <c r="CV128" s="774"/>
      <c r="CW128" s="774"/>
      <c r="CX128" s="774"/>
      <c r="CY128" s="774"/>
      <c r="CZ128" s="774"/>
      <c r="DA128" s="774"/>
      <c r="DB128" s="774"/>
      <c r="DC128" s="774"/>
      <c r="DD128" s="774"/>
      <c r="DE128" s="774"/>
      <c r="DF128" s="775"/>
      <c r="DG128" s="836">
        <v>13364</v>
      </c>
      <c r="DH128" s="837"/>
      <c r="DI128" s="837"/>
      <c r="DJ128" s="837"/>
      <c r="DK128" s="837"/>
      <c r="DL128" s="837">
        <v>12546</v>
      </c>
      <c r="DM128" s="837"/>
      <c r="DN128" s="837"/>
      <c r="DO128" s="837"/>
      <c r="DP128" s="837"/>
      <c r="DQ128" s="837">
        <v>11233</v>
      </c>
      <c r="DR128" s="837"/>
      <c r="DS128" s="837"/>
      <c r="DT128" s="837"/>
      <c r="DU128" s="837"/>
      <c r="DV128" s="838">
        <v>0</v>
      </c>
      <c r="DW128" s="838"/>
      <c r="DX128" s="838"/>
      <c r="DY128" s="838"/>
      <c r="DZ128" s="839"/>
    </row>
    <row r="129" spans="1:131" s="248" customFormat="1" ht="26.25" customHeight="1" x14ac:dyDescent="0.15">
      <c r="A129" s="820" t="s">
        <v>106</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511</v>
      </c>
      <c r="X129" s="823"/>
      <c r="Y129" s="823"/>
      <c r="Z129" s="824"/>
      <c r="AA129" s="825">
        <v>41894649</v>
      </c>
      <c r="AB129" s="826"/>
      <c r="AC129" s="826"/>
      <c r="AD129" s="826"/>
      <c r="AE129" s="827"/>
      <c r="AF129" s="828">
        <v>42807231</v>
      </c>
      <c r="AG129" s="826"/>
      <c r="AH129" s="826"/>
      <c r="AI129" s="826"/>
      <c r="AJ129" s="827"/>
      <c r="AK129" s="828">
        <v>44194082</v>
      </c>
      <c r="AL129" s="826"/>
      <c r="AM129" s="826"/>
      <c r="AN129" s="826"/>
      <c r="AO129" s="827"/>
      <c r="AP129" s="829"/>
      <c r="AQ129" s="830"/>
      <c r="AR129" s="830"/>
      <c r="AS129" s="830"/>
      <c r="AT129" s="831"/>
      <c r="AU129" s="286"/>
      <c r="AV129" s="286"/>
      <c r="AW129" s="286"/>
      <c r="AX129" s="795" t="s">
        <v>512</v>
      </c>
      <c r="AY129" s="796"/>
      <c r="AZ129" s="796"/>
      <c r="BA129" s="796"/>
      <c r="BB129" s="796"/>
      <c r="BC129" s="796"/>
      <c r="BD129" s="796"/>
      <c r="BE129" s="797"/>
      <c r="BF129" s="815" t="s">
        <v>128</v>
      </c>
      <c r="BG129" s="816"/>
      <c r="BH129" s="816"/>
      <c r="BI129" s="816"/>
      <c r="BJ129" s="816"/>
      <c r="BK129" s="816"/>
      <c r="BL129" s="817"/>
      <c r="BM129" s="815">
        <v>16.36</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20" t="s">
        <v>513</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514</v>
      </c>
      <c r="X130" s="823"/>
      <c r="Y130" s="823"/>
      <c r="Z130" s="824"/>
      <c r="AA130" s="825">
        <v>6983138</v>
      </c>
      <c r="AB130" s="826"/>
      <c r="AC130" s="826"/>
      <c r="AD130" s="826"/>
      <c r="AE130" s="827"/>
      <c r="AF130" s="828">
        <v>7013678</v>
      </c>
      <c r="AG130" s="826"/>
      <c r="AH130" s="826"/>
      <c r="AI130" s="826"/>
      <c r="AJ130" s="827"/>
      <c r="AK130" s="828">
        <v>7339519</v>
      </c>
      <c r="AL130" s="826"/>
      <c r="AM130" s="826"/>
      <c r="AN130" s="826"/>
      <c r="AO130" s="827"/>
      <c r="AP130" s="829"/>
      <c r="AQ130" s="830"/>
      <c r="AR130" s="830"/>
      <c r="AS130" s="830"/>
      <c r="AT130" s="831"/>
      <c r="AU130" s="286"/>
      <c r="AV130" s="286"/>
      <c r="AW130" s="286"/>
      <c r="AX130" s="795" t="s">
        <v>515</v>
      </c>
      <c r="AY130" s="796"/>
      <c r="AZ130" s="796"/>
      <c r="BA130" s="796"/>
      <c r="BB130" s="796"/>
      <c r="BC130" s="796"/>
      <c r="BD130" s="796"/>
      <c r="BE130" s="797"/>
      <c r="BF130" s="798">
        <v>7</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516</v>
      </c>
      <c r="X131" s="806"/>
      <c r="Y131" s="806"/>
      <c r="Z131" s="807"/>
      <c r="AA131" s="808">
        <v>34911511</v>
      </c>
      <c r="AB131" s="809"/>
      <c r="AC131" s="809"/>
      <c r="AD131" s="809"/>
      <c r="AE131" s="810"/>
      <c r="AF131" s="811">
        <v>35793553</v>
      </c>
      <c r="AG131" s="809"/>
      <c r="AH131" s="809"/>
      <c r="AI131" s="809"/>
      <c r="AJ131" s="810"/>
      <c r="AK131" s="811">
        <v>36854563</v>
      </c>
      <c r="AL131" s="809"/>
      <c r="AM131" s="809"/>
      <c r="AN131" s="809"/>
      <c r="AO131" s="810"/>
      <c r="AP131" s="812"/>
      <c r="AQ131" s="813"/>
      <c r="AR131" s="813"/>
      <c r="AS131" s="813"/>
      <c r="AT131" s="814"/>
      <c r="AU131" s="286"/>
      <c r="AV131" s="286"/>
      <c r="AW131" s="286"/>
      <c r="AX131" s="773" t="s">
        <v>517</v>
      </c>
      <c r="AY131" s="774"/>
      <c r="AZ131" s="774"/>
      <c r="BA131" s="774"/>
      <c r="BB131" s="774"/>
      <c r="BC131" s="774"/>
      <c r="BD131" s="774"/>
      <c r="BE131" s="775"/>
      <c r="BF131" s="776">
        <v>58.2</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782" t="s">
        <v>518</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519</v>
      </c>
      <c r="W132" s="786"/>
      <c r="X132" s="786"/>
      <c r="Y132" s="786"/>
      <c r="Z132" s="787"/>
      <c r="AA132" s="788">
        <v>6.3641358859999997</v>
      </c>
      <c r="AB132" s="789"/>
      <c r="AC132" s="789"/>
      <c r="AD132" s="789"/>
      <c r="AE132" s="790"/>
      <c r="AF132" s="791">
        <v>7.609853652</v>
      </c>
      <c r="AG132" s="789"/>
      <c r="AH132" s="789"/>
      <c r="AI132" s="789"/>
      <c r="AJ132" s="790"/>
      <c r="AK132" s="791">
        <v>7.234884783</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520</v>
      </c>
      <c r="W133" s="765"/>
      <c r="X133" s="765"/>
      <c r="Y133" s="765"/>
      <c r="Z133" s="766"/>
      <c r="AA133" s="767">
        <v>6.6</v>
      </c>
      <c r="AB133" s="768"/>
      <c r="AC133" s="768"/>
      <c r="AD133" s="768"/>
      <c r="AE133" s="769"/>
      <c r="AF133" s="767">
        <v>6.8</v>
      </c>
      <c r="AG133" s="768"/>
      <c r="AH133" s="768"/>
      <c r="AI133" s="768"/>
      <c r="AJ133" s="769"/>
      <c r="AK133" s="767">
        <v>7</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Mvzf0CKD/w5+0HQXYuSIPChXfQbXw+8g4sxaok3eAdj/N349FpdSqlRBJlr9K8pZhqpyVJNoV5X+iHRoTQYHKQ==" saltValue="N3y8v7zPeq2yvmCNKxVEM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CR10:CV10"/>
    <mergeCell ref="CW10:DA10"/>
    <mergeCell ref="DB10:DF10"/>
    <mergeCell ref="DG10:DK10"/>
    <mergeCell ref="DL10:DP10"/>
    <mergeCell ref="DQ10:DU10"/>
    <mergeCell ref="AK10:AO10"/>
    <mergeCell ref="AP10:AT10"/>
    <mergeCell ref="AU10:AY10"/>
    <mergeCell ref="CH10:CL10"/>
    <mergeCell ref="CM10:CQ10"/>
    <mergeCell ref="BS10:CG10"/>
    <mergeCell ref="BS11:CG11"/>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election activeCell="CR94" sqref="CR94"/>
    </sheetView>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521</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J5OExeQPb8MssMeyhHVoIijJtmXu+Ri991/KmnYp8pxK9M6RxnUYH2s9Z1TYMZZPM4vLlJImszmDwK1ClbmfrQ==" saltValue="oCh+xh3fnYPAFyj5jxuivA=="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1VtYXoAFnFDt5n9tLs092jaaz1acRqrbCAMC6VsTB3K8PhXyr+uw33RS3M1T4a+oPaMRxo2qA1DLxERokoFbcw==" saltValue="iH4QYfTNwzBnzmQ1TskMsw==" spinCount="100000" sheet="1" objects="1" scenarios="1"/>
  <dataConsolidate/>
  <phoneticPr fontId="2"/>
  <printOptions horizontalCentered="1" verticalCentered="1"/>
  <pageMargins left="0" right="0" top="0" bottom="0" header="0" footer="0"/>
  <pageSetup paperSize="8" scale="6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522</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523</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8" t="s">
        <v>524</v>
      </c>
      <c r="AP7" s="305"/>
      <c r="AQ7" s="306" t="s">
        <v>525</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99"/>
      <c r="AP8" s="311" t="s">
        <v>526</v>
      </c>
      <c r="AQ8" s="312" t="s">
        <v>527</v>
      </c>
      <c r="AR8" s="313" t="s">
        <v>528</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9" t="s">
        <v>529</v>
      </c>
      <c r="AL9" s="1190"/>
      <c r="AM9" s="1190"/>
      <c r="AN9" s="1191"/>
      <c r="AO9" s="314">
        <v>11537088</v>
      </c>
      <c r="AP9" s="314">
        <v>61680</v>
      </c>
      <c r="AQ9" s="315">
        <v>62265</v>
      </c>
      <c r="AR9" s="316">
        <v>-0.9</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9" t="s">
        <v>530</v>
      </c>
      <c r="AL10" s="1190"/>
      <c r="AM10" s="1190"/>
      <c r="AN10" s="1191"/>
      <c r="AO10" s="317">
        <v>1456165</v>
      </c>
      <c r="AP10" s="317">
        <v>7785</v>
      </c>
      <c r="AQ10" s="318">
        <v>1645</v>
      </c>
      <c r="AR10" s="319">
        <v>373.3</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9" t="s">
        <v>531</v>
      </c>
      <c r="AL11" s="1190"/>
      <c r="AM11" s="1190"/>
      <c r="AN11" s="1191"/>
      <c r="AO11" s="317">
        <v>898954</v>
      </c>
      <c r="AP11" s="317">
        <v>4806</v>
      </c>
      <c r="AQ11" s="318">
        <v>688</v>
      </c>
      <c r="AR11" s="319">
        <v>598.5</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9" t="s">
        <v>532</v>
      </c>
      <c r="AL12" s="1190"/>
      <c r="AM12" s="1190"/>
      <c r="AN12" s="1191"/>
      <c r="AO12" s="317" t="s">
        <v>533</v>
      </c>
      <c r="AP12" s="317" t="s">
        <v>533</v>
      </c>
      <c r="AQ12" s="318">
        <v>24</v>
      </c>
      <c r="AR12" s="319" t="s">
        <v>533</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9" t="s">
        <v>534</v>
      </c>
      <c r="AL13" s="1190"/>
      <c r="AM13" s="1190"/>
      <c r="AN13" s="1191"/>
      <c r="AO13" s="317">
        <v>545219</v>
      </c>
      <c r="AP13" s="317">
        <v>2915</v>
      </c>
      <c r="AQ13" s="318">
        <v>2006</v>
      </c>
      <c r="AR13" s="319">
        <v>45.3</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9" t="s">
        <v>535</v>
      </c>
      <c r="AL14" s="1190"/>
      <c r="AM14" s="1190"/>
      <c r="AN14" s="1191"/>
      <c r="AO14" s="317">
        <v>103538</v>
      </c>
      <c r="AP14" s="317">
        <v>554</v>
      </c>
      <c r="AQ14" s="318">
        <v>1357</v>
      </c>
      <c r="AR14" s="319">
        <v>-59.2</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2" t="s">
        <v>536</v>
      </c>
      <c r="AL15" s="1193"/>
      <c r="AM15" s="1193"/>
      <c r="AN15" s="1194"/>
      <c r="AO15" s="317">
        <v>-972669</v>
      </c>
      <c r="AP15" s="317">
        <v>-5200</v>
      </c>
      <c r="AQ15" s="318">
        <v>-3875</v>
      </c>
      <c r="AR15" s="319">
        <v>34.200000000000003</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2" t="s">
        <v>186</v>
      </c>
      <c r="AL16" s="1193"/>
      <c r="AM16" s="1193"/>
      <c r="AN16" s="1194"/>
      <c r="AO16" s="317">
        <v>13568295</v>
      </c>
      <c r="AP16" s="317">
        <v>72539</v>
      </c>
      <c r="AQ16" s="318">
        <v>64110</v>
      </c>
      <c r="AR16" s="319">
        <v>13.1</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537</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538</v>
      </c>
      <c r="AP20" s="326" t="s">
        <v>539</v>
      </c>
      <c r="AQ20" s="327" t="s">
        <v>540</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5" t="s">
        <v>541</v>
      </c>
      <c r="AL21" s="1196"/>
      <c r="AM21" s="1196"/>
      <c r="AN21" s="1197"/>
      <c r="AO21" s="330">
        <v>5.74</v>
      </c>
      <c r="AP21" s="331">
        <v>6.37</v>
      </c>
      <c r="AQ21" s="332">
        <v>-0.63</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5" t="s">
        <v>542</v>
      </c>
      <c r="AL22" s="1196"/>
      <c r="AM22" s="1196"/>
      <c r="AN22" s="1197"/>
      <c r="AO22" s="335">
        <v>98.9</v>
      </c>
      <c r="AP22" s="336">
        <v>99.7</v>
      </c>
      <c r="AQ22" s="337">
        <v>-0.8</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543</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544</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545</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8" t="s">
        <v>524</v>
      </c>
      <c r="AP30" s="305"/>
      <c r="AQ30" s="306" t="s">
        <v>525</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99"/>
      <c r="AP31" s="311" t="s">
        <v>526</v>
      </c>
      <c r="AQ31" s="312" t="s">
        <v>527</v>
      </c>
      <c r="AR31" s="313" t="s">
        <v>528</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8" t="s">
        <v>546</v>
      </c>
      <c r="AL32" s="1179"/>
      <c r="AM32" s="1179"/>
      <c r="AN32" s="1180"/>
      <c r="AO32" s="345">
        <v>7544192</v>
      </c>
      <c r="AP32" s="345">
        <v>40333</v>
      </c>
      <c r="AQ32" s="346">
        <v>36503</v>
      </c>
      <c r="AR32" s="347">
        <v>10.5</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8" t="s">
        <v>547</v>
      </c>
      <c r="AL33" s="1179"/>
      <c r="AM33" s="1179"/>
      <c r="AN33" s="1180"/>
      <c r="AO33" s="345" t="s">
        <v>533</v>
      </c>
      <c r="AP33" s="345" t="s">
        <v>533</v>
      </c>
      <c r="AQ33" s="346">
        <v>3</v>
      </c>
      <c r="AR33" s="347" t="s">
        <v>533</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8" t="s">
        <v>548</v>
      </c>
      <c r="AL34" s="1179"/>
      <c r="AM34" s="1179"/>
      <c r="AN34" s="1180"/>
      <c r="AO34" s="345" t="s">
        <v>533</v>
      </c>
      <c r="AP34" s="345" t="s">
        <v>533</v>
      </c>
      <c r="AQ34" s="346">
        <v>76</v>
      </c>
      <c r="AR34" s="347" t="s">
        <v>533</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8" t="s">
        <v>549</v>
      </c>
      <c r="AL35" s="1179"/>
      <c r="AM35" s="1179"/>
      <c r="AN35" s="1180"/>
      <c r="AO35" s="345">
        <v>3649396</v>
      </c>
      <c r="AP35" s="345">
        <v>19510</v>
      </c>
      <c r="AQ35" s="346">
        <v>8582</v>
      </c>
      <c r="AR35" s="347">
        <v>127.3</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8" t="s">
        <v>550</v>
      </c>
      <c r="AL36" s="1179"/>
      <c r="AM36" s="1179"/>
      <c r="AN36" s="1180"/>
      <c r="AO36" s="345">
        <v>705736</v>
      </c>
      <c r="AP36" s="345">
        <v>3773</v>
      </c>
      <c r="AQ36" s="346">
        <v>400</v>
      </c>
      <c r="AR36" s="347">
        <v>843.3</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8" t="s">
        <v>551</v>
      </c>
      <c r="AL37" s="1179"/>
      <c r="AM37" s="1179"/>
      <c r="AN37" s="1180"/>
      <c r="AO37" s="345" t="s">
        <v>533</v>
      </c>
      <c r="AP37" s="345" t="s">
        <v>533</v>
      </c>
      <c r="AQ37" s="346">
        <v>747</v>
      </c>
      <c r="AR37" s="347" t="s">
        <v>533</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5" t="s">
        <v>552</v>
      </c>
      <c r="AL38" s="1176"/>
      <c r="AM38" s="1176"/>
      <c r="AN38" s="1177"/>
      <c r="AO38" s="348" t="s">
        <v>533</v>
      </c>
      <c r="AP38" s="348" t="s">
        <v>533</v>
      </c>
      <c r="AQ38" s="349">
        <v>2</v>
      </c>
      <c r="AR38" s="337" t="s">
        <v>533</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5" t="s">
        <v>553</v>
      </c>
      <c r="AL39" s="1176"/>
      <c r="AM39" s="1176"/>
      <c r="AN39" s="1177"/>
      <c r="AO39" s="345">
        <v>-1893420</v>
      </c>
      <c r="AP39" s="345">
        <v>-10123</v>
      </c>
      <c r="AQ39" s="346">
        <v>-7844</v>
      </c>
      <c r="AR39" s="347">
        <v>29.1</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8" t="s">
        <v>554</v>
      </c>
      <c r="AL40" s="1179"/>
      <c r="AM40" s="1179"/>
      <c r="AN40" s="1180"/>
      <c r="AO40" s="345">
        <v>-7339519</v>
      </c>
      <c r="AP40" s="345">
        <v>-39239</v>
      </c>
      <c r="AQ40" s="346">
        <v>-28367</v>
      </c>
      <c r="AR40" s="347">
        <v>38.299999999999997</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1" t="s">
        <v>297</v>
      </c>
      <c r="AL41" s="1182"/>
      <c r="AM41" s="1182"/>
      <c r="AN41" s="1183"/>
      <c r="AO41" s="345">
        <v>2666385</v>
      </c>
      <c r="AP41" s="345">
        <v>14255</v>
      </c>
      <c r="AQ41" s="346">
        <v>10099</v>
      </c>
      <c r="AR41" s="347">
        <v>41.2</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555</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556</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557</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4" t="s">
        <v>524</v>
      </c>
      <c r="AN49" s="1186" t="s">
        <v>558</v>
      </c>
      <c r="AO49" s="1187"/>
      <c r="AP49" s="1187"/>
      <c r="AQ49" s="1187"/>
      <c r="AR49" s="1188"/>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5"/>
      <c r="AN50" s="361" t="s">
        <v>559</v>
      </c>
      <c r="AO50" s="362" t="s">
        <v>560</v>
      </c>
      <c r="AP50" s="363" t="s">
        <v>561</v>
      </c>
      <c r="AQ50" s="364" t="s">
        <v>562</v>
      </c>
      <c r="AR50" s="365" t="s">
        <v>563</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564</v>
      </c>
      <c r="AL51" s="358"/>
      <c r="AM51" s="366">
        <v>7753617</v>
      </c>
      <c r="AN51" s="367">
        <v>40452</v>
      </c>
      <c r="AO51" s="368">
        <v>-18.2</v>
      </c>
      <c r="AP51" s="369">
        <v>42581</v>
      </c>
      <c r="AQ51" s="370">
        <v>-2.2000000000000002</v>
      </c>
      <c r="AR51" s="371">
        <v>-16</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565</v>
      </c>
      <c r="AM52" s="374">
        <v>4806114</v>
      </c>
      <c r="AN52" s="375">
        <v>25075</v>
      </c>
      <c r="AO52" s="376">
        <v>2.1</v>
      </c>
      <c r="AP52" s="377">
        <v>24354</v>
      </c>
      <c r="AQ52" s="378">
        <v>-1.8</v>
      </c>
      <c r="AR52" s="379">
        <v>3.9</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566</v>
      </c>
      <c r="AL53" s="358"/>
      <c r="AM53" s="366">
        <v>10368134</v>
      </c>
      <c r="AN53" s="367">
        <v>54534</v>
      </c>
      <c r="AO53" s="368">
        <v>34.799999999999997</v>
      </c>
      <c r="AP53" s="369">
        <v>45426</v>
      </c>
      <c r="AQ53" s="370">
        <v>6.7</v>
      </c>
      <c r="AR53" s="371">
        <v>28.1</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565</v>
      </c>
      <c r="AM54" s="374">
        <v>4628710</v>
      </c>
      <c r="AN54" s="375">
        <v>24346</v>
      </c>
      <c r="AO54" s="376">
        <v>-2.9</v>
      </c>
      <c r="AP54" s="377">
        <v>24508</v>
      </c>
      <c r="AQ54" s="378">
        <v>0.6</v>
      </c>
      <c r="AR54" s="379">
        <v>-3.5</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567</v>
      </c>
      <c r="AL55" s="358"/>
      <c r="AM55" s="366">
        <v>9132263</v>
      </c>
      <c r="AN55" s="367">
        <v>48377</v>
      </c>
      <c r="AO55" s="368">
        <v>-11.3</v>
      </c>
      <c r="AP55" s="369">
        <v>45022</v>
      </c>
      <c r="AQ55" s="370">
        <v>-0.9</v>
      </c>
      <c r="AR55" s="371">
        <v>-10.4</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565</v>
      </c>
      <c r="AM56" s="374">
        <v>4733856</v>
      </c>
      <c r="AN56" s="375">
        <v>25077</v>
      </c>
      <c r="AO56" s="376">
        <v>3</v>
      </c>
      <c r="AP56" s="377">
        <v>25247</v>
      </c>
      <c r="AQ56" s="378">
        <v>3</v>
      </c>
      <c r="AR56" s="379">
        <v>0</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568</v>
      </c>
      <c r="AL57" s="358"/>
      <c r="AM57" s="366">
        <v>8963717</v>
      </c>
      <c r="AN57" s="367">
        <v>47710</v>
      </c>
      <c r="AO57" s="368">
        <v>-1.4</v>
      </c>
      <c r="AP57" s="369">
        <v>51849</v>
      </c>
      <c r="AQ57" s="370">
        <v>15.2</v>
      </c>
      <c r="AR57" s="371">
        <v>-16.600000000000001</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565</v>
      </c>
      <c r="AM58" s="374">
        <v>4240502</v>
      </c>
      <c r="AN58" s="375">
        <v>22570</v>
      </c>
      <c r="AO58" s="376">
        <v>-10</v>
      </c>
      <c r="AP58" s="377">
        <v>26326</v>
      </c>
      <c r="AQ58" s="378">
        <v>4.3</v>
      </c>
      <c r="AR58" s="379">
        <v>-14.3</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569</v>
      </c>
      <c r="AL59" s="358"/>
      <c r="AM59" s="366">
        <v>7749099</v>
      </c>
      <c r="AN59" s="367">
        <v>41428</v>
      </c>
      <c r="AO59" s="368">
        <v>-13.2</v>
      </c>
      <c r="AP59" s="369">
        <v>52191</v>
      </c>
      <c r="AQ59" s="370">
        <v>0.7</v>
      </c>
      <c r="AR59" s="371">
        <v>-13.9</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565</v>
      </c>
      <c r="AM60" s="374">
        <v>4179416</v>
      </c>
      <c r="AN60" s="375">
        <v>22344</v>
      </c>
      <c r="AO60" s="376">
        <v>-1</v>
      </c>
      <c r="AP60" s="377">
        <v>26807</v>
      </c>
      <c r="AQ60" s="378">
        <v>1.8</v>
      </c>
      <c r="AR60" s="379">
        <v>-2.8</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570</v>
      </c>
      <c r="AL61" s="380"/>
      <c r="AM61" s="381">
        <v>8793366</v>
      </c>
      <c r="AN61" s="382">
        <v>46500</v>
      </c>
      <c r="AO61" s="383">
        <v>-1.9</v>
      </c>
      <c r="AP61" s="384">
        <v>47414</v>
      </c>
      <c r="AQ61" s="385">
        <v>3.9</v>
      </c>
      <c r="AR61" s="371">
        <v>-5.8</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565</v>
      </c>
      <c r="AM62" s="374">
        <v>4517720</v>
      </c>
      <c r="AN62" s="375">
        <v>23882</v>
      </c>
      <c r="AO62" s="376">
        <v>-1.8</v>
      </c>
      <c r="AP62" s="377">
        <v>25448</v>
      </c>
      <c r="AQ62" s="378">
        <v>1.6</v>
      </c>
      <c r="AR62" s="379">
        <v>-3.4</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Y0Ds+vZ8sH9heIq5C/STkVzwzhtr1FkGpEvwvRqtV6TQCMIuVlZpfWUEGkN+UwKBKKMQ5D40LRsAHKJyTPhtqw==" saltValue="dJSNU5yqm4juHlGibWs2cg=="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81" zoomScaleNormal="100" zoomScaleSheetLayoutView="55" workbookViewId="0">
      <selection activeCell="AF97" sqref="AF97"/>
    </sheetView>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572</v>
      </c>
    </row>
    <row r="120" spans="125:125" ht="13.5" hidden="1" customHeight="1" x14ac:dyDescent="0.15"/>
    <row r="121" spans="125:125" ht="13.5" hidden="1" customHeight="1" x14ac:dyDescent="0.15">
      <c r="DU121" s="292"/>
    </row>
  </sheetData>
  <sheetProtection algorithmName="SHA-512" hashValue="L9mcfNd714HfUGvSJdxL2CDMFNXT4C/KlEVYKZb1traowqO8YyWO7jN565WAiQ6NT+TzLq+4A1xKXfvgww1pTA==" saltValue="ZcoDnBY2UsxmGshnfrMhoQ=="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85" zoomScaleNormal="100" zoomScaleSheetLayoutView="55" workbookViewId="0">
      <selection activeCell="AK116" sqref="AK116"/>
    </sheetView>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573</v>
      </c>
    </row>
  </sheetData>
  <sheetProtection algorithmName="SHA-512" hashValue="gG4/W4fCu8Gv/5VN326aX6oxzQl7k0Kh9it3EMxWYC7altnhzJEcsQJGqP6aZlnj5E1dBVlD8GcnUBOxIH73jQ==" saltValue="X1ua0SK9vze9B367PVhHgA=="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13"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574</v>
      </c>
      <c r="G46" s="8" t="s">
        <v>575</v>
      </c>
      <c r="H46" s="8" t="s">
        <v>576</v>
      </c>
      <c r="I46" s="8" t="s">
        <v>577</v>
      </c>
      <c r="J46" s="9" t="s">
        <v>578</v>
      </c>
    </row>
    <row r="47" spans="2:10" ht="57.75" customHeight="1" x14ac:dyDescent="0.15">
      <c r="B47" s="10"/>
      <c r="C47" s="1200" t="s">
        <v>3</v>
      </c>
      <c r="D47" s="1200"/>
      <c r="E47" s="1201"/>
      <c r="F47" s="11">
        <v>7.2</v>
      </c>
      <c r="G47" s="12">
        <v>5.22</v>
      </c>
      <c r="H47" s="12">
        <v>5.84</v>
      </c>
      <c r="I47" s="12">
        <v>5.83</v>
      </c>
      <c r="J47" s="13">
        <v>6.37</v>
      </c>
    </row>
    <row r="48" spans="2:10" ht="57.75" customHeight="1" x14ac:dyDescent="0.15">
      <c r="B48" s="14"/>
      <c r="C48" s="1202" t="s">
        <v>4</v>
      </c>
      <c r="D48" s="1202"/>
      <c r="E48" s="1203"/>
      <c r="F48" s="15">
        <v>0.51</v>
      </c>
      <c r="G48" s="16">
        <v>1.24</v>
      </c>
      <c r="H48" s="16">
        <v>1.64</v>
      </c>
      <c r="I48" s="16">
        <v>1.33</v>
      </c>
      <c r="J48" s="17">
        <v>3.39</v>
      </c>
    </row>
    <row r="49" spans="2:10" ht="57.75" customHeight="1" thickBot="1" x14ac:dyDescent="0.2">
      <c r="B49" s="18"/>
      <c r="C49" s="1204" t="s">
        <v>5</v>
      </c>
      <c r="D49" s="1204"/>
      <c r="E49" s="1205"/>
      <c r="F49" s="19" t="s">
        <v>579</v>
      </c>
      <c r="G49" s="20" t="s">
        <v>580</v>
      </c>
      <c r="H49" s="20">
        <v>0.4</v>
      </c>
      <c r="I49" s="20" t="s">
        <v>581</v>
      </c>
      <c r="J49" s="21">
        <v>2.15</v>
      </c>
    </row>
    <row r="50" spans="2:10" ht="13.5" customHeight="1" x14ac:dyDescent="0.15"/>
  </sheetData>
  <sheetProtection algorithmName="SHA-512" hashValue="4mIwxhm5O3dZgC0hcrxLBI16qccEP06T1X5P0UlJ2WoRbBwxUbcHsyGMR+nj7iVHyA5dtQhEIrFMNl3b/NVNwg==" saltValue="PTIE4gXiaQtc3x8W7d+ipw=="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2022-03-02T01:43:07Z</cp:lastPrinted>
  <dcterms:created xsi:type="dcterms:W3CDTF">2022-02-02T04:56:33Z</dcterms:created>
  <dcterms:modified xsi:type="dcterms:W3CDTF">2022-03-07T02:45:34Z</dcterms:modified>
  <cp:category/>
</cp:coreProperties>
</file>