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QJ166\Desktop\公営企業に係る経営比較分析表（平成元年度\01　提出様式\"/>
    </mc:Choice>
  </mc:AlternateContent>
  <workbookProtection workbookAlgorithmName="SHA-512" workbookHashValue="MvUsSoUOA4vziPER3jsGt5Jf0EeRVSY+swiVXWK6kg+oECfoiFiCkKTcIZeQmBdgJnrWsqnQ6PYhEEcDKrDb/A==" workbookSaltValue="SiZC/hlJFyHFf2s2oZ8Wp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<sst xmlns="http://schemas.openxmlformats.org/spreadsheetml/2006/main" count="236" uniqueCount="120">
  <si>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</si>
  <si>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</si>
  <si>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</si>
  <si>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</si>
  <si>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</si>
  <si>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</si>
  <si>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</si>
  <si>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</si>
  <si>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</si>
  <si>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</si>
  <si>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</si>
  <si>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</si>
  <si>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</si>
  <si>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</si>
  <si>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</si>
  <si>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</si>
  <si>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</si>
  <si>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</si>
  <si>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</si>
  <si>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</si>
  <si>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</si>
  <si>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</si>
  <si>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</si>
  <si>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</si>
  <si>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</si>
  <si>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</si>
  <si>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</si>
  <si>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</si>
  <si>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</si>
  <si>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</si>
  <si>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</si>
  <si>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</si>
  <si>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</si>
  <si>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</si>
  <si>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</si>
  <si>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</si>
  <si>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</si>
  <si>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</si>
  <si>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</si>
  <si>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</si>
  <si>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</si>
  <si>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</si>
  <si>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</si>
  <si>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</si>
  <si>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</si>
  <si>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</si>
  <si>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</si>
  <si>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</si>
  <si>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</si>
  <si>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</si>
  <si>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</si>
  <si>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</si>
  <si>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</si>
  <si>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</si>
  <si>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</si>
  <si>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</si>
  <si>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</si>
  <si>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</si>
  <si>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</si>
  <si>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</si>
  <si>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</si>
  <si>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</si>
  <si>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</si>
  <si>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</si>
  <si>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</si>
  <si>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</si>
  <si>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</si>
  <si>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</si>
  <si>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</si>
  <si>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</si>
  <si>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</si>
  <si>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</si>
  <si>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</si>
  <si>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</si>
  <si>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</si>
  <si>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</si>
  <si>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</si>
  <si>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</si>
  <si>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</si>
  <si>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</si>
  <si>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</si>
  <si>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</si>
  <si>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</si>
  <si>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</si>
  <si>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</si>
  <si>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</si>
  <si>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</si>
  <si>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</si>
  <si>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</si>
  <si>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</si>
  <si>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</si>
  <si>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</si>
  <si>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</si>
  <si>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</si>
  <si>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</si>
  <si>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</si>
  <si>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</si>
  <si>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</si>
  <si>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山梨県　甲府市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</si>
  <si>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</si>
  <si>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</si>
  <si>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</si>
  <si>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</si>
  <si>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</si>
  <si>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</si>
  <si>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</si>
  <si>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</si>
  <si>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</si>
  <si>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</si>
  <si>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</si>
  <si>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</si>
  <si>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</si>
  <si>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</si>
  <si>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</si>
  <si>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</si>
  <si>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</si>
  <si>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</si>
  <si>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の供用開始より２３年が経過し、施設の老朽化による機器の故障が目立ってきている。施設稼動に必要な故障箇所を優先し修繕を行っている。今後は施設の機能診断結果を基に、施設の更新や長寿命化を図っていく。</t>
    <rPh sb="76" eb="78">
      <t>ケッカ</t>
    </rPh>
    <rPh sb="79" eb="80">
      <t>モト</t>
    </rPh>
    <phoneticPr fontId="4"/>
  </si>
  <si>
    <t>当該事業は、本市の梯町・古関町限定であり平成９年４月の供用開始から２３年が経過した。今後は地域の実情を踏まえ、施設を適正に維持しながら経営努力を続けていくことが必要である。</t>
    <phoneticPr fontId="4"/>
  </si>
  <si>
    <t>古関・梯地区は、過疎化・高齢化が進み、処理区域内人口が減少していることから、使用料収入が減少し、施設の維持管理費への充当が少なく財源の確保が困難である。また、市債の償還も長期にわたり継続するため、一般会計からの繰入金で経営を維持している状況である。
今後も処理区域内人口の増加が見込めないため、これまでと同様に一般会計から繰入金が必要になってくると思われる。
収益的収支比率は、委託費、事業用器具修繕費等の増加に伴い、総費用が増加したことにより前年より増加しており、100%未満であることから、今後も経営改善に向けた取組みが必要である。
企業債残高対事業規模比率は、償還金元金の返済に伴い、減少傾向にある。
経費回収率は、維持管理費の増加に伴い前年より減少しており、今後は、使用料の見直し等の検討なども必要になってくると思われる。
汚水処理原価は、委託料費、事業用器具修繕費等の増加に伴い、近年は増加傾向にある。
施設利用率は、汚水処理人口の減少に伴い、一日平均処理水量が減少することから減少傾向にある。</t>
    <rPh sb="27" eb="29">
      <t>ゲンショウ</t>
    </rPh>
    <rPh sb="109" eb="111">
      <t>ケイエイ</t>
    </rPh>
    <rPh sb="189" eb="191">
      <t>イタク</t>
    </rPh>
    <rPh sb="191" eb="192">
      <t>ヒ</t>
    </rPh>
    <rPh sb="193" eb="196">
      <t>ジギョウヨウ</t>
    </rPh>
    <rPh sb="196" eb="198">
      <t>キグ</t>
    </rPh>
    <rPh sb="198" eb="200">
      <t>シュウゼン</t>
    </rPh>
    <rPh sb="200" eb="201">
      <t>ヒ</t>
    </rPh>
    <rPh sb="201" eb="202">
      <t>トウ</t>
    </rPh>
    <rPh sb="203" eb="205">
      <t>ゾウカ</t>
    </rPh>
    <rPh sb="206" eb="207">
      <t>トモナ</t>
    </rPh>
    <rPh sb="213" eb="215">
      <t>ゾウカ</t>
    </rPh>
    <rPh sb="226" eb="228">
      <t>ゾウカ</t>
    </rPh>
    <rPh sb="292" eb="293">
      <t>トモナ</t>
    </rPh>
    <rPh sb="295" eb="297">
      <t>ゲンショウ</t>
    </rPh>
    <rPh sb="297" eb="299">
      <t>ケイコウ</t>
    </rPh>
    <rPh sb="317" eb="319">
      <t>ゾウカ</t>
    </rPh>
    <rPh sb="320" eb="321">
      <t>トモナ</t>
    </rPh>
    <rPh sb="326" eb="328">
      <t>ゲンショウ</t>
    </rPh>
    <rPh sb="333" eb="335">
      <t>コンゴ</t>
    </rPh>
    <rPh sb="344" eb="345">
      <t>トウ</t>
    </rPh>
    <rPh sb="374" eb="376">
      <t>イタク</t>
    </rPh>
    <rPh sb="376" eb="377">
      <t>リョウ</t>
    </rPh>
    <rPh sb="377" eb="378">
      <t>ヒ</t>
    </rPh>
    <rPh sb="387" eb="388">
      <t>トウ</t>
    </rPh>
    <rPh sb="389" eb="391">
      <t>ゾウカ</t>
    </rPh>
    <rPh sb="392" eb="393">
      <t>トモナ</t>
    </rPh>
    <rPh sb="395" eb="397">
      <t>キンネン</t>
    </rPh>
    <rPh sb="398" eb="400">
      <t>ゾウカ</t>
    </rPh>
    <rPh sb="400" eb="402">
      <t>ケイコウ</t>
    </rPh>
    <rPh sb="407" eb="409">
      <t>シセツ</t>
    </rPh>
    <rPh sb="409" eb="412">
      <t>リヨウリツ</t>
    </rPh>
    <rPh sb="414" eb="416">
      <t>オスイ</t>
    </rPh>
    <rPh sb="416" eb="418">
      <t>ショリ</t>
    </rPh>
    <rPh sb="418" eb="420">
      <t>ジンコウ</t>
    </rPh>
    <rPh sb="421" eb="423">
      <t>ゲンショウ</t>
    </rPh>
    <rPh sb="424" eb="425">
      <t>トモナ</t>
    </rPh>
    <rPh sb="427" eb="429">
      <t>イチニチ</t>
    </rPh>
    <rPh sb="429" eb="431">
      <t>ヘイキン</t>
    </rPh>
    <rPh sb="431" eb="433">
      <t>ショリ</t>
    </rPh>
    <rPh sb="433" eb="435">
      <t>スイリョウ</t>
    </rPh>
    <rPh sb="436" eb="438">
      <t>ゲンショウ</t>
    </rPh>
    <rPh sb="444" eb="446">
      <t>ゲンショウ</t>
    </rPh>
    <rPh sb="446" eb="44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</si>
</sst>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E8-44E2-A583-8D36E08BA08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EE8-44E2-A583-8D36E08BA08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26.88</c:v>
                </c:pt>
                <c:pt idx="1">
                  <c:v>26.88</c:v>
                </c:pt>
                <c:pt idx="2">
                  <c:v>24.61</c:v>
                </c:pt>
                <c:pt idx="3">
                  <c:v>23.61</c:v>
                </c:pt>
                <c:pt idx="4">
                  <c:v>23.47</c:v>
                </c:pt>
              </c:numCache>
            </c:numRef>
          </c:val>
          <c:extLst>
            <c:ext xmlns:c16="http://schemas.microsoft.com/office/drawing/2014/chart" uri="{C3380CC4-5D6E-409C-BE32-E72D297353CC}">
              <c16:uniqueId val="{00000000-CF77-46D4-84DF-F01347439A9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F77-46D4-84DF-F01347439A9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92.28</c:v>
                </c:pt>
                <c:pt idx="1">
                  <c:v>93.44</c:v>
                </c:pt>
                <c:pt idx="2">
                  <c:v>93.39</c:v>
                </c:pt>
                <c:pt idx="3">
                  <c:v>94.09</c:v>
                </c:pt>
                <c:pt idx="4">
                  <c:v>91.06</c:v>
                </c:pt>
              </c:numCache>
            </c:numRef>
          </c:val>
          <c:extLst>
            <c:ext xmlns:c16="http://schemas.microsoft.com/office/drawing/2014/chart" uri="{C3380CC4-5D6E-409C-BE32-E72D297353CC}">
              <c16:uniqueId val="{00000000-7695-444B-9A0F-84696C5ED3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695-444B-9A0F-84696C5ED3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81.73</c:v>
                </c:pt>
                <c:pt idx="1">
                  <c:v>80.61</c:v>
                </c:pt>
                <c:pt idx="2">
                  <c:v>82.38</c:v>
                </c:pt>
                <c:pt idx="3">
                  <c:v>80.64</c:v>
                </c:pt>
                <c:pt idx="4">
                  <c:v>86.46</c:v>
                </c:pt>
              </c:numCache>
            </c:numRef>
          </c:val>
          <c:extLst>
            <c:ext xmlns:c16="http://schemas.microsoft.com/office/drawing/2014/chart" uri="{C3380CC4-5D6E-409C-BE32-E72D297353CC}">
              <c16:uniqueId val="{00000000-3B78-471F-A8A4-378AF370BE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78-471F-A8A4-378AF370BE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1A-4353-801D-04CD19CEE84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1A-4353-801D-04CD19CEE84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80-4C06-9015-139A48241A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80-4C06-9015-139A48241A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58-43C2-8023-94D15692C3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58-43C2-8023-94D15692C3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E2-4F7A-A96B-AD6D02A4FAD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E2-4F7A-A96B-AD6D02A4FAD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973.48</c:v>
                </c:pt>
                <c:pt idx="1">
                  <c:v>872.88</c:v>
                </c:pt>
                <c:pt idx="2">
                  <c:v>671.08</c:v>
                </c:pt>
                <c:pt idx="3">
                  <c:v>631.88</c:v>
                </c:pt>
                <c:pt idx="4">
                  <c:v>429.53</c:v>
                </c:pt>
              </c:numCache>
            </c:numRef>
          </c:val>
          <c:extLst>
            <c:ext xmlns:c16="http://schemas.microsoft.com/office/drawing/2014/chart" uri="{C3380CC4-5D6E-409C-BE32-E72D297353CC}">
              <c16:uniqueId val="{00000000-02FA-457D-9348-3884FFD0660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02FA-457D-9348-3884FFD0660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37.369999999999997</c:v>
                </c:pt>
                <c:pt idx="1">
                  <c:v>39.380000000000003</c:v>
                </c:pt>
                <c:pt idx="2">
                  <c:v>43.41</c:v>
                </c:pt>
                <c:pt idx="3">
                  <c:v>40.46</c:v>
                </c:pt>
                <c:pt idx="4">
                  <c:v>31.95</c:v>
                </c:pt>
              </c:numCache>
            </c:numRef>
          </c:val>
          <c:extLst>
            <c:ext xmlns:c16="http://schemas.microsoft.com/office/drawing/2014/chart" uri="{C3380CC4-5D6E-409C-BE32-E72D297353CC}">
              <c16:uniqueId val="{00000000-B59A-47C3-94B1-0A2378E8202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59A-47C3-94B1-0A2378E8202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224.34</c:v>
                </c:pt>
                <c:pt idx="1">
                  <c:v>214.45</c:v>
                </c:pt>
                <c:pt idx="2">
                  <c:v>211.67</c:v>
                </c:pt>
                <c:pt idx="3">
                  <c:v>235.76</c:v>
                </c:pt>
                <c:pt idx="4">
                  <c:v>291.20999999999998</c:v>
                </c:pt>
              </c:numCache>
            </c:numRef>
          </c:val>
          <c:extLst>
            <c:ext xmlns:c16="http://schemas.microsoft.com/office/drawing/2014/chart" uri="{C3380CC4-5D6E-409C-BE32-E72D297353CC}">
              <c16:uniqueId val="{00000000-7888-4EBB-8632-8E9DD975FF8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888-4EBB-8632-8E9DD975FF8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2" zoomScaleNormal="82"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山梨県　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187880</v>
      </c>
      <c r="AM8" s="51"/>
      <c r="AN8" s="51"/>
      <c r="AO8" s="51"/>
      <c r="AP8" s="51"/>
      <c r="AQ8" s="51"/>
      <c r="AR8" s="51"/>
      <c r="AS8" s="51"/>
      <c r="AT8" s="46">
        <f>データ!T6</f>
        <v>212.47</v>
      </c>
      <c r="AU8" s="46"/>
      <c r="AV8" s="46"/>
      <c r="AW8" s="46"/>
      <c r="AX8" s="46"/>
      <c r="AY8" s="46"/>
      <c r="AZ8" s="46"/>
      <c r="BA8" s="46"/>
      <c r="BB8" s="46">
        <f>データ!U6</f>
        <v>884.27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0.13</v>
      </c>
      <c r="Q10" s="46"/>
      <c r="R10" s="46"/>
      <c r="S10" s="46"/>
      <c r="T10" s="46"/>
      <c r="U10" s="46"/>
      <c r="V10" s="46"/>
      <c r="W10" s="46">
        <f>データ!Q6</f>
        <v>100</v>
      </c>
      <c r="X10" s="46"/>
      <c r="Y10" s="46"/>
      <c r="Z10" s="46"/>
      <c r="AA10" s="46"/>
      <c r="AB10" s="46"/>
      <c r="AC10" s="46"/>
      <c r="AD10" s="51">
        <f>データ!R6</f>
        <v>4200</v>
      </c>
      <c r="AE10" s="51"/>
      <c r="AF10" s="51"/>
      <c r="AG10" s="51"/>
      <c r="AH10" s="51"/>
      <c r="AI10" s="51"/>
      <c r="AJ10" s="51"/>
      <c r="AK10" s="2"/>
      <c r="AL10" s="51">
        <f>データ!V6</f>
        <v>235</v>
      </c>
      <c r="AM10" s="51"/>
      <c r="AN10" s="51"/>
      <c r="AO10" s="51"/>
      <c r="AP10" s="51"/>
      <c r="AQ10" s="51"/>
      <c r="AR10" s="51"/>
      <c r="AS10" s="51"/>
      <c r="AT10" s="46">
        <f>データ!W6</f>
        <v>0.13</v>
      </c>
      <c r="AU10" s="46"/>
      <c r="AV10" s="46"/>
      <c r="AW10" s="46"/>
      <c r="AX10" s="46"/>
      <c r="AY10" s="46"/>
      <c r="AZ10" s="46"/>
      <c r="BA10" s="46"/>
      <c r="BB10" s="46">
        <f>データ!X6</f>
        <v>1807.69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gX5mNvvjQGkMimLj40cH1RVGX+QDGgn5B+FmkTRhVTUVRUQb/SvOp4l7+ECCU1E2YR5ZRAjIDopA2QxUBh3vgg==" saltValue="kUd81F2WBR9aHW6TPFfi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192015</v>
      </c>
      <c r="D6" s="33">
        <f t="shared" si="3"/>
        <v>47</v>
      </c>
      <c r="E6" s="33">
        <f t="shared" si="3"/>
        <v>17</v>
      </c>
      <c r="F6" s="33">
        <f t="shared" si="3"/>
        <v>5</v>
      </c>
      <c r="G6" s="33">
        <f t="shared" si="3"/>
        <v>0</v>
      </c>
      <c r="H6" s="33" t="str">
        <f t="shared" si="3"/>
        <v>山梨県　甲府市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0.13</v>
      </c>
      <c r="Q6" s="34">
        <f t="shared" si="3"/>
        <v>100</v>
      </c>
      <c r="R6" s="34">
        <f t="shared" si="3"/>
        <v>4200</v>
      </c>
      <c r="S6" s="34">
        <f t="shared" si="3"/>
        <v>187880</v>
      </c>
      <c r="T6" s="34">
        <f t="shared" si="3"/>
        <v>212.47</v>
      </c>
      <c r="U6" s="34">
        <f t="shared" si="3"/>
        <v>884.27</v>
      </c>
      <c r="V6" s="34">
        <f t="shared" si="3"/>
        <v>235</v>
      </c>
      <c r="W6" s="34">
        <f t="shared" si="3"/>
        <v>0.13</v>
      </c>
      <c r="X6" s="34">
        <f t="shared" si="3"/>
        <v>1807.69</v>
      </c>
      <c r="Y6" s="35">
        <f>IF(Y7="",NA(),Y7)</f>
        <v>81.73</v>
      </c>
      <c r="Z6" s="35">
        <f t="shared" ref="Z6:AH6" si="4">IF(Z7="",NA(),Z7)</f>
        <v>80.61</v>
      </c>
      <c r="AA6" s="35">
        <f t="shared" si="4"/>
        <v>82.38</v>
      </c>
      <c r="AB6" s="35">
        <f t="shared" si="4"/>
        <v>80.64</v>
      </c>
      <c r="AC6" s="35">
        <f t="shared" si="4"/>
        <v>86.46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973.48</v>
      </c>
      <c r="BG6" s="35">
        <f t="shared" ref="BG6:BO6" si="7">IF(BG7="",NA(),BG7)</f>
        <v>872.88</v>
      </c>
      <c r="BH6" s="35">
        <f t="shared" si="7"/>
        <v>671.08</v>
      </c>
      <c r="BI6" s="35">
        <f t="shared" si="7"/>
        <v>631.88</v>
      </c>
      <c r="BJ6" s="35">
        <f t="shared" si="7"/>
        <v>429.53</v>
      </c>
      <c r="BK6" s="35">
        <f t="shared" si="7"/>
        <v>1081.8</v>
      </c>
      <c r="BL6" s="35">
        <f t="shared" si="7"/>
        <v>974.93</v>
      </c>
      <c r="BM6" s="35">
        <f t="shared" si="7"/>
        <v>855.8</v>
      </c>
      <c r="BN6" s="35">
        <f t="shared" si="7"/>
        <v>789.46</v>
      </c>
      <c r="BO6" s="35">
        <f t="shared" si="7"/>
        <v>826.83</v>
      </c>
      <c r="BP6" s="34" t="str">
        <f>IF(BP7="","",IF(BP7="-","【-】","【"&amp;SUBSTITUTE(TEXT(BP7,"#,##0.00"),"-","△")&amp;"】"))</f>
        <v>【765.47】</v>
      </c>
      <c r="BQ6" s="35">
        <f>IF(BQ7="",NA(),BQ7)</f>
        <v>37.369999999999997</v>
      </c>
      <c r="BR6" s="35">
        <f t="shared" ref="BR6:BZ6" si="8">IF(BR7="",NA(),BR7)</f>
        <v>39.380000000000003</v>
      </c>
      <c r="BS6" s="35">
        <f t="shared" si="8"/>
        <v>43.41</v>
      </c>
      <c r="BT6" s="35">
        <f t="shared" si="8"/>
        <v>40.46</v>
      </c>
      <c r="BU6" s="35">
        <f t="shared" si="8"/>
        <v>31.95</v>
      </c>
      <c r="BV6" s="35">
        <f t="shared" si="8"/>
        <v>52.19</v>
      </c>
      <c r="BW6" s="35">
        <f t="shared" si="8"/>
        <v>55.32</v>
      </c>
      <c r="BX6" s="35">
        <f t="shared" si="8"/>
        <v>59.8</v>
      </c>
      <c r="BY6" s="35">
        <f t="shared" si="8"/>
        <v>57.77</v>
      </c>
      <c r="BZ6" s="35">
        <f t="shared" si="8"/>
        <v>57.31</v>
      </c>
      <c r="CA6" s="34" t="str">
        <f>IF(CA7="","",IF(CA7="-","【-】","【"&amp;SUBSTITUTE(TEXT(CA7,"#,##0.00"),"-","△")&amp;"】"))</f>
        <v>【59.59】</v>
      </c>
      <c r="CB6" s="35">
        <f>IF(CB7="",NA(),CB7)</f>
        <v>224.34</v>
      </c>
      <c r="CC6" s="35">
        <f t="shared" ref="CC6:CK6" si="9">IF(CC7="",NA(),CC7)</f>
        <v>214.45</v>
      </c>
      <c r="CD6" s="35">
        <f t="shared" si="9"/>
        <v>211.67</v>
      </c>
      <c r="CE6" s="35">
        <f t="shared" si="9"/>
        <v>235.76</v>
      </c>
      <c r="CF6" s="35">
        <f t="shared" si="9"/>
        <v>291.20999999999998</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26.88</v>
      </c>
      <c r="CN6" s="35">
        <f t="shared" ref="CN6:CV6" si="10">IF(CN7="",NA(),CN7)</f>
        <v>26.88</v>
      </c>
      <c r="CO6" s="35">
        <f t="shared" si="10"/>
        <v>24.61</v>
      </c>
      <c r="CP6" s="35">
        <f t="shared" si="10"/>
        <v>23.61</v>
      </c>
      <c r="CQ6" s="35">
        <f t="shared" si="10"/>
        <v>23.47</v>
      </c>
      <c r="CR6" s="35">
        <f t="shared" si="10"/>
        <v>52.31</v>
      </c>
      <c r="CS6" s="35">
        <f t="shared" si="10"/>
        <v>60.65</v>
      </c>
      <c r="CT6" s="35">
        <f t="shared" si="10"/>
        <v>51.75</v>
      </c>
      <c r="CU6" s="35">
        <f t="shared" si="10"/>
        <v>50.68</v>
      </c>
      <c r="CV6" s="35">
        <f t="shared" si="10"/>
        <v>50.14</v>
      </c>
      <c r="CW6" s="34" t="str">
        <f>IF(CW7="","",IF(CW7="-","【-】","【"&amp;SUBSTITUTE(TEXT(CW7,"#,##0.00"),"-","△")&amp;"】"))</f>
        <v>【51.30】</v>
      </c>
      <c r="CX6" s="35">
        <f>IF(CX7="",NA(),CX7)</f>
        <v>92.28</v>
      </c>
      <c r="CY6" s="35">
        <f t="shared" ref="CY6:DG6" si="11">IF(CY7="",NA(),CY7)</f>
        <v>93.44</v>
      </c>
      <c r="CZ6" s="35">
        <f t="shared" si="11"/>
        <v>93.39</v>
      </c>
      <c r="DA6" s="35">
        <f t="shared" si="11"/>
        <v>94.09</v>
      </c>
      <c r="DB6" s="35">
        <f t="shared" si="11"/>
        <v>91.06</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192015</v>
      </c>
      <c r="D7" s="37">
        <v>47</v>
      </c>
      <c r="E7" s="37">
        <v>17</v>
      </c>
      <c r="F7" s="37">
        <v>5</v>
      </c>
      <c r="G7" s="37">
        <v>0</v>
      </c>
      <c r="H7" s="37" t="s">
        <v>98</v>
      </c>
      <c r="I7" s="37" t="s">
        <v>99</v>
      </c>
      <c r="J7" s="37" t="s">
        <v>100</v>
      </c>
      <c r="K7" s="37" t="s">
        <v>101</v>
      </c>
      <c r="L7" s="37" t="s">
        <v>102</v>
      </c>
      <c r="M7" s="37" t="s">
        <v>103</v>
      </c>
      <c r="N7" s="38" t="s">
        <v>104</v>
      </c>
      <c r="O7" s="38" t="s">
        <v>105</v>
      </c>
      <c r="P7" s="38">
        <v>0.13</v>
      </c>
      <c r="Q7" s="38">
        <v>100</v>
      </c>
      <c r="R7" s="38">
        <v>4200</v>
      </c>
      <c r="S7" s="38">
        <v>187880</v>
      </c>
      <c r="T7" s="38">
        <v>212.47</v>
      </c>
      <c r="U7" s="38">
        <v>884.27</v>
      </c>
      <c r="V7" s="38">
        <v>235</v>
      </c>
      <c r="W7" s="38">
        <v>0.13</v>
      </c>
      <c r="X7" s="38">
        <v>1807.69</v>
      </c>
      <c r="Y7" s="38">
        <v>81.73</v>
      </c>
      <c r="Z7" s="38">
        <v>80.61</v>
      </c>
      <c r="AA7" s="38">
        <v>82.38</v>
      </c>
      <c r="AB7" s="38">
        <v>80.64</v>
      </c>
      <c r="AC7" s="38">
        <v>86.46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973.48</v>
      </c>
      <c r="BG7" s="38">
        <v>872.88</v>
      </c>
      <c r="BH7" s="38">
        <v>671.08</v>
      </c>
      <c r="BI7" s="38">
        <v>631.88</v>
      </c>
      <c r="BJ7" s="38">
        <v>429.53</v>
      </c>
      <c r="BK7" s="38">
        <v>1081.8</v>
      </c>
      <c r="BL7" s="38">
        <v>974.93</v>
      </c>
      <c r="BM7" s="38">
        <v>855.8</v>
      </c>
      <c r="BN7" s="38">
        <v>789.46</v>
      </c>
      <c r="BO7" s="38">
        <v>826.83</v>
      </c>
      <c r="BP7" s="38">
        <v>765.47</v>
      </c>
      <c r="BQ7" s="38">
        <v>37.369999999999997</v>
      </c>
      <c r="BR7" s="38">
        <v>39.380000000000003</v>
      </c>
      <c r="BS7" s="38">
        <v>43.41</v>
      </c>
      <c r="BT7" s="38">
        <v>40.46</v>
      </c>
      <c r="BU7" s="38">
        <v>31.95</v>
      </c>
      <c r="BV7" s="38">
        <v>52.19</v>
      </c>
      <c r="BW7" s="38">
        <v>55.32</v>
      </c>
      <c r="BX7" s="38">
        <v>59.8</v>
      </c>
      <c r="BY7" s="38">
        <v>57.77</v>
      </c>
      <c r="BZ7" s="38">
        <v>57.31</v>
      </c>
      <c r="CA7" s="38">
        <v>59.59</v>
      </c>
      <c r="CB7" s="38">
        <v>224.34</v>
      </c>
      <c r="CC7" s="38">
        <v>214.45</v>
      </c>
      <c r="CD7" s="38">
        <v>211.67</v>
      </c>
      <c r="CE7" s="38">
        <v>235.76</v>
      </c>
      <c r="CF7" s="38">
        <v>291.20999999999998</v>
      </c>
      <c r="CG7" s="38">
        <v>296.14</v>
      </c>
      <c r="CH7" s="38">
        <v>283.17</v>
      </c>
      <c r="CI7" s="38">
        <v>263.76</v>
      </c>
      <c r="CJ7" s="38">
        <v>274.35000000000002</v>
      </c>
      <c r="CK7" s="38">
        <v>273.52</v>
      </c>
      <c r="CL7" s="38">
        <v>257.86</v>
      </c>
      <c r="CM7" s="38">
        <v>26.88</v>
      </c>
      <c r="CN7" s="38">
        <v>26.88</v>
      </c>
      <c r="CO7" s="38">
        <v>24.61</v>
      </c>
      <c r="CP7" s="38">
        <v>23.61</v>
      </c>
      <c r="CQ7" s="38">
        <v>23.47</v>
      </c>
      <c r="CR7" s="38">
        <v>52.31</v>
      </c>
      <c r="CS7" s="38">
        <v>60.65</v>
      </c>
      <c r="CT7" s="38">
        <v>51.75</v>
      </c>
      <c r="CU7" s="38">
        <v>50.68</v>
      </c>
      <c r="CV7" s="38">
        <v>50.14</v>
      </c>
      <c r="CW7" s="38">
        <v>51.3</v>
      </c>
      <c r="CX7" s="38">
        <v>92.28</v>
      </c>
      <c r="CY7" s="38">
        <v>93.44</v>
      </c>
      <c r="CZ7" s="38">
        <v>93.39</v>
      </c>
      <c r="DA7" s="38">
        <v>94.09</v>
      </c>
      <c r="DB7" s="38">
        <v>91.06</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2021-01-20T10:57:20Z</cp:lastPrinted>
  <dcterms:created xsi:type="dcterms:W3CDTF">2020-12-04T03:03:51Z</dcterms:created>
  <dcterms:modified xsi:type="dcterms:W3CDTF">2021-01-20T10:57:22Z</dcterms:modified>
  <cp:category/>
</cp:coreProperties>
</file>