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<sst xmlns="http://schemas.openxmlformats.org/spreadsheetml/2006/main" count="54" uniqueCount="29">
  <si>
    <t>9　市・郡別製造業従業者数</t>
  </si>
  <si>
    <t>対前年比</t>
  </si>
  <si>
    <t>人</t>
  </si>
  <si>
    <t>富士吉田市</t>
  </si>
  <si>
    <t>（従業者4人以上の事業所）</t>
  </si>
  <si>
    <t>1 事 業 所 当 た り</t>
  </si>
  <si>
    <t>構 成 比</t>
  </si>
  <si>
    <t>％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</si>
  <si>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</si>
  <si>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</si>
  <si>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</si>
  <si>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</si>
  <si>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</si>
  <si>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</si>
  <si>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郡　　　 　計</t>
  </si>
  <si>
    <t>市　　　　 計</t>
  </si>
  <si>
    <t>県　　　　 計</t>
  </si>
  <si>
    <t>市 別 ／ 年</t>
  </si>
  <si>
    <t>実　数</t>
  </si>
  <si>
    <t>単         位</t>
  </si>
  <si>
    <t>平成14年</t>
  </si>
  <si>
    <t>平成15年</t>
  </si>
  <si>
    <t>南アルプス市</t>
  </si>
  <si>
    <t>平成16年</t>
  </si>
  <si>
    <t>－</t>
  </si>
  <si>
    <t>北 　杜 　市</t>
  </si>
  <si>
    <t>甲 　斐 　市</t>
  </si>
  <si>
    <t>笛 　吹 　市</t>
  </si>
  <si>
    <t>(資料）山梨県平成16年「工業統計調査結果報告」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</si>
</sst>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8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3.625" style="10" customWidth="1"/>
    <col min="2" max="8" width="9.125" style="10" bestFit="1" customWidth="1"/>
    <col min="9" max="9" width="8.875" style="10" customWidth="1"/>
    <col min="10" max="16384" width="9.00390625" style="10" customWidth="1"/>
  </cols>
  <sheetData>
    <row r="1" spans="1:9" ht="16.5" customHeight="1">
      <c r="A1" s="14" t="s">
        <v>0</v>
      </c>
      <c r="B1" s="14"/>
      <c r="C1" s="14"/>
      <c r="D1" s="14"/>
      <c r="E1" s="14"/>
      <c r="F1" s="14"/>
      <c r="G1" s="15" t="s">
        <v>4</v>
      </c>
      <c r="H1" s="15"/>
      <c r="I1" s="15"/>
    </row>
    <row r="2" spans="1:9" ht="16.5" customHeight="1">
      <c r="A2" s="16" t="s">
        <v>17</v>
      </c>
      <c r="B2" s="16" t="s">
        <v>20</v>
      </c>
      <c r="C2" s="16" t="s">
        <v>21</v>
      </c>
      <c r="D2" s="18" t="s">
        <v>23</v>
      </c>
      <c r="E2" s="19"/>
      <c r="F2" s="20"/>
      <c r="G2" s="18" t="s">
        <v>5</v>
      </c>
      <c r="H2" s="19"/>
      <c r="I2" s="20"/>
    </row>
    <row r="3" spans="1:9" ht="16.5" customHeight="1">
      <c r="A3" s="17"/>
      <c r="B3" s="17"/>
      <c r="C3" s="17"/>
      <c r="D3" s="1" t="s">
        <v>18</v>
      </c>
      <c r="E3" s="2" t="s">
        <v>1</v>
      </c>
      <c r="F3" s="2" t="s">
        <v>6</v>
      </c>
      <c r="G3" s="6" t="s">
        <v>20</v>
      </c>
      <c r="H3" s="6" t="s">
        <v>21</v>
      </c>
      <c r="I3" s="6" t="s">
        <v>23</v>
      </c>
    </row>
    <row r="4" spans="1:9" ht="16.5" customHeight="1">
      <c r="A4" s="4" t="s">
        <v>19</v>
      </c>
      <c r="B4" s="3" t="s">
        <v>2</v>
      </c>
      <c r="C4" s="3" t="s">
        <v>2</v>
      </c>
      <c r="D4" s="3" t="s">
        <v>2</v>
      </c>
      <c r="E4" s="3" t="s">
        <v>7</v>
      </c>
      <c r="F4" s="3" t="s">
        <v>7</v>
      </c>
      <c r="G4" s="3" t="s">
        <v>2</v>
      </c>
      <c r="H4" s="3" t="s">
        <v>2</v>
      </c>
      <c r="I4" s="3" t="s">
        <v>2</v>
      </c>
    </row>
    <row r="5" spans="1:9" ht="16.5" customHeight="1">
      <c r="A5" s="4" t="s">
        <v>16</v>
      </c>
      <c r="B5" s="5">
        <v>76534</v>
      </c>
      <c r="C5" s="5">
        <v>75173</v>
      </c>
      <c r="D5" s="5">
        <v>75811</v>
      </c>
      <c r="E5" s="11">
        <f>D5/C5*100-100</f>
        <v>0.8487089779575001</v>
      </c>
      <c r="F5" s="12">
        <f>SUM(F6:F7)</f>
        <v>100</v>
      </c>
      <c r="G5" s="7">
        <v>29</v>
      </c>
      <c r="H5" s="7">
        <v>27.3</v>
      </c>
      <c r="I5" s="12">
        <f>SUM(D5/2493)</f>
        <v>30.40954673084637</v>
      </c>
    </row>
    <row r="6" spans="1:9" ht="16.5" customHeight="1">
      <c r="A6" s="4" t="s">
        <v>15</v>
      </c>
      <c r="B6" s="5">
        <v>29599</v>
      </c>
      <c r="C6" s="5">
        <v>36086</v>
      </c>
      <c r="D6" s="5">
        <f>SUM(D8:D18)</f>
        <v>49396</v>
      </c>
      <c r="E6" s="11">
        <f aca="true" t="shared" si="0" ref="E6:E15">D6/C6*100-100</f>
        <v>36.88411018123372</v>
      </c>
      <c r="F6" s="12">
        <f>D6/D5*100</f>
        <v>65.15677144477714</v>
      </c>
      <c r="G6" s="7">
        <v>23.8</v>
      </c>
      <c r="H6" s="7">
        <v>23.6</v>
      </c>
      <c r="I6" s="12">
        <f>SUM(D6/1732)</f>
        <v>28.519630484988454</v>
      </c>
    </row>
    <row r="7" spans="1:9" ht="16.5" customHeight="1">
      <c r="A7" s="4" t="s">
        <v>14</v>
      </c>
      <c r="B7" s="5">
        <v>46935</v>
      </c>
      <c r="C7" s="5">
        <v>39087</v>
      </c>
      <c r="D7" s="5">
        <f>D5-D6</f>
        <v>26415</v>
      </c>
      <c r="E7" s="11">
        <f t="shared" si="0"/>
        <v>-32.41998618466498</v>
      </c>
      <c r="F7" s="12">
        <f>D7/D5*100</f>
        <v>34.84322855522286</v>
      </c>
      <c r="G7" s="7">
        <v>33.5</v>
      </c>
      <c r="H7" s="7">
        <v>32</v>
      </c>
      <c r="I7" s="12">
        <f>SUM(D7/761)</f>
        <v>34.710906701708275</v>
      </c>
    </row>
    <row r="8" spans="1:9" ht="16.5" customHeight="1">
      <c r="A8" s="4" t="s">
        <v>8</v>
      </c>
      <c r="B8" s="5">
        <v>10564</v>
      </c>
      <c r="C8" s="5">
        <v>9635</v>
      </c>
      <c r="D8" s="5">
        <v>10220</v>
      </c>
      <c r="E8" s="11">
        <f t="shared" si="0"/>
        <v>6.071613907628446</v>
      </c>
      <c r="F8" s="12">
        <f>D8/D5*100</f>
        <v>13.48089327406313</v>
      </c>
      <c r="G8" s="7">
        <v>24.3</v>
      </c>
      <c r="H8" s="7">
        <v>21.8</v>
      </c>
      <c r="I8" s="12">
        <f>SUM(D8/381)</f>
        <v>26.824146981627297</v>
      </c>
    </row>
    <row r="9" spans="1:9" ht="16.5" customHeight="1">
      <c r="A9" s="4" t="s">
        <v>3</v>
      </c>
      <c r="B9" s="5">
        <v>3920</v>
      </c>
      <c r="C9" s="5">
        <v>4034</v>
      </c>
      <c r="D9" s="5">
        <v>4011</v>
      </c>
      <c r="E9" s="11">
        <f t="shared" si="0"/>
        <v>-0.5701536936043539</v>
      </c>
      <c r="F9" s="12">
        <f>D9/D5*100</f>
        <v>5.290788935642585</v>
      </c>
      <c r="G9" s="7">
        <v>18.6</v>
      </c>
      <c r="H9" s="7">
        <v>18.9</v>
      </c>
      <c r="I9" s="12">
        <f>SUM(D9/197)</f>
        <v>20.360406091370557</v>
      </c>
    </row>
    <row r="10" spans="1:9" ht="16.5" customHeight="1">
      <c r="A10" s="4" t="s">
        <v>9</v>
      </c>
      <c r="B10" s="5">
        <v>1077</v>
      </c>
      <c r="C10" s="5">
        <v>1214</v>
      </c>
      <c r="D10" s="5">
        <v>1142</v>
      </c>
      <c r="E10" s="11">
        <f t="shared" si="0"/>
        <v>-5.93080724876441</v>
      </c>
      <c r="F10" s="12">
        <f>D10/D5*100</f>
        <v>1.5063777024442364</v>
      </c>
      <c r="G10" s="7">
        <v>17.7</v>
      </c>
      <c r="H10" s="7">
        <v>17.1</v>
      </c>
      <c r="I10" s="12">
        <f>SUM(D10/62)</f>
        <v>18.419354838709676</v>
      </c>
    </row>
    <row r="11" spans="1:9" ht="16.5" customHeight="1">
      <c r="A11" s="4" t="s">
        <v>10</v>
      </c>
      <c r="B11" s="5">
        <v>3609</v>
      </c>
      <c r="C11" s="5">
        <v>3761</v>
      </c>
      <c r="D11" s="5">
        <v>3461</v>
      </c>
      <c r="E11" s="11">
        <f t="shared" si="0"/>
        <v>-7.97660196756182</v>
      </c>
      <c r="F11" s="12">
        <f>D11/D5*100</f>
        <v>4.565300550052103</v>
      </c>
      <c r="G11" s="7">
        <v>16.9</v>
      </c>
      <c r="H11" s="7">
        <v>16.4</v>
      </c>
      <c r="I11" s="12">
        <f>SUM(D11/193)</f>
        <v>17.932642487046632</v>
      </c>
    </row>
    <row r="12" spans="1:9" ht="16.5" customHeight="1">
      <c r="A12" s="4" t="s">
        <v>11</v>
      </c>
      <c r="B12" s="5">
        <v>1426</v>
      </c>
      <c r="C12" s="5">
        <v>1479</v>
      </c>
      <c r="D12" s="5">
        <v>1452</v>
      </c>
      <c r="E12" s="11">
        <f t="shared" si="0"/>
        <v>-1.8255578093306184</v>
      </c>
      <c r="F12" s="12">
        <f>D12/D5*100</f>
        <v>1.9152893379588716</v>
      </c>
      <c r="G12" s="7">
        <v>21.3</v>
      </c>
      <c r="H12" s="7">
        <v>18.3</v>
      </c>
      <c r="I12" s="12">
        <f>SUM(D12/69)</f>
        <v>21.043478260869566</v>
      </c>
    </row>
    <row r="13" spans="1:9" ht="16.5" customHeight="1">
      <c r="A13" s="4" t="s">
        <v>12</v>
      </c>
      <c r="B13" s="5">
        <v>2259</v>
      </c>
      <c r="C13" s="5">
        <v>2181</v>
      </c>
      <c r="D13" s="5">
        <v>2162</v>
      </c>
      <c r="E13" s="11">
        <f t="shared" si="0"/>
        <v>-0.8711600183402055</v>
      </c>
      <c r="F13" s="12">
        <f>D13/D5*100</f>
        <v>2.8518288902665843</v>
      </c>
      <c r="G13" s="7">
        <v>19.5</v>
      </c>
      <c r="H13" s="7">
        <v>16.3</v>
      </c>
      <c r="I13" s="12">
        <f>SUM(D13/121)</f>
        <v>17.867768595041323</v>
      </c>
    </row>
    <row r="14" spans="1:9" ht="16.5" customHeight="1">
      <c r="A14" s="4" t="s">
        <v>13</v>
      </c>
      <c r="B14" s="5">
        <v>6744</v>
      </c>
      <c r="C14" s="5">
        <v>6359</v>
      </c>
      <c r="D14" s="5">
        <v>6798</v>
      </c>
      <c r="E14" s="11">
        <f t="shared" si="0"/>
        <v>6.903601195156469</v>
      </c>
      <c r="F14" s="12">
        <f>D14/D5*100</f>
        <v>8.967036445898351</v>
      </c>
      <c r="G14" s="7">
        <v>48.2</v>
      </c>
      <c r="H14" s="7">
        <v>43.3</v>
      </c>
      <c r="I14" s="12">
        <f>SUM(D14/141)</f>
        <v>48.212765957446805</v>
      </c>
    </row>
    <row r="15" spans="1:9" ht="16.5" customHeight="1">
      <c r="A15" s="4" t="s">
        <v>22</v>
      </c>
      <c r="B15" s="9" t="s">
        <v>24</v>
      </c>
      <c r="C15" s="9">
        <v>7423</v>
      </c>
      <c r="D15" s="5">
        <v>7610</v>
      </c>
      <c r="E15" s="11">
        <f t="shared" si="0"/>
        <v>2.5191970901252887</v>
      </c>
      <c r="F15" s="12">
        <f>D15/D5*100</f>
        <v>10.0381211169883</v>
      </c>
      <c r="G15" s="8" t="s">
        <v>24</v>
      </c>
      <c r="H15" s="8">
        <v>35</v>
      </c>
      <c r="I15" s="12">
        <f>SUM(D15/197)</f>
        <v>38.629441624365484</v>
      </c>
    </row>
    <row r="16" spans="1:9" ht="16.5" customHeight="1">
      <c r="A16" s="4" t="s">
        <v>25</v>
      </c>
      <c r="B16" s="9" t="s">
        <v>24</v>
      </c>
      <c r="C16" s="9" t="s">
        <v>24</v>
      </c>
      <c r="D16" s="5">
        <v>4700</v>
      </c>
      <c r="E16" s="9" t="s">
        <v>24</v>
      </c>
      <c r="F16" s="12">
        <f>D16/D5*100</f>
        <v>6.199628022318661</v>
      </c>
      <c r="G16" s="8" t="s">
        <v>24</v>
      </c>
      <c r="H16" s="8" t="s">
        <v>24</v>
      </c>
      <c r="I16" s="12">
        <f>SUM(D16/123)</f>
        <v>38.21138211382114</v>
      </c>
    </row>
    <row r="17" spans="1:9" ht="16.5" customHeight="1">
      <c r="A17" s="4" t="s">
        <v>26</v>
      </c>
      <c r="B17" s="9" t="s">
        <v>24</v>
      </c>
      <c r="C17" s="9" t="s">
        <v>24</v>
      </c>
      <c r="D17" s="5">
        <v>3399</v>
      </c>
      <c r="E17" s="9" t="s">
        <v>24</v>
      </c>
      <c r="F17" s="12">
        <f>D17/D5*100</f>
        <v>4.483518222949176</v>
      </c>
      <c r="G17" s="8" t="s">
        <v>24</v>
      </c>
      <c r="H17" s="8" t="s">
        <v>24</v>
      </c>
      <c r="I17" s="12">
        <f>SUM(D17/124)</f>
        <v>27.411290322580644</v>
      </c>
    </row>
    <row r="18" spans="1:9" ht="16.5" customHeight="1">
      <c r="A18" s="4" t="s">
        <v>27</v>
      </c>
      <c r="B18" s="9" t="s">
        <v>24</v>
      </c>
      <c r="C18" s="9" t="s">
        <v>24</v>
      </c>
      <c r="D18" s="5">
        <v>4441</v>
      </c>
      <c r="E18" s="9" t="s">
        <v>24</v>
      </c>
      <c r="F18" s="12">
        <f>D18/D6*100</f>
        <v>8.990606526844278</v>
      </c>
      <c r="G18" s="8" t="s">
        <v>24</v>
      </c>
      <c r="H18" s="8" t="s">
        <v>24</v>
      </c>
      <c r="I18" s="12">
        <f>SUM(D18/124)</f>
        <v>35.814516129032256</v>
      </c>
    </row>
    <row r="19" spans="1:9" ht="16.5" customHeight="1">
      <c r="A19" s="13" t="s">
        <v>28</v>
      </c>
      <c r="B19" s="13"/>
      <c r="C19" s="13"/>
      <c r="D19" s="13"/>
      <c r="E19" s="13"/>
      <c r="F19" s="13"/>
      <c r="G19" s="13"/>
      <c r="H19" s="13"/>
      <c r="I19" s="13"/>
    </row>
  </sheetData>
  <sheetProtection sheet="1" objects="1" scenarios="1"/>
  <mergeCells count="8">
    <mergeCell ref="A19:I19"/>
    <mergeCell ref="A1:F1"/>
    <mergeCell ref="G1:I1"/>
    <mergeCell ref="B2:B3"/>
    <mergeCell ref="D2:F2"/>
    <mergeCell ref="C2:C3"/>
    <mergeCell ref="A2:A3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2007-04-03T05:34:13Z</cp:lastPrinted>
  <dcterms:created xsi:type="dcterms:W3CDTF">2000-03-30T02:10:49Z</dcterms:created>
  <dcterms:modified xsi:type="dcterms:W3CDTF">2007-04-12T02:20:07Z</dcterms:modified>
  <cp:category/>
  <cp:version/>
  <cp:contentType/>
  <cp:contentStatus/>
</cp:coreProperties>
</file>