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tabRatio="903" firstSheet="3" activeTab="3"/>
  </bookViews>
  <sheets>
    <sheet name="回答者氏名一覧" sheetId="1" r:id="rId1"/>
    <sheet name="4-15農家数" sheetId="2" r:id="rId2"/>
    <sheet name="4-16農家人口" sheetId="3" r:id="rId3"/>
    <sheet name="4-17農用機械" sheetId="4" r:id="rId4"/>
  </sheets>
  <definedNames>
    <definedName name="_xlnm.Print_Area" localSheetId="2">'4-16農家人口'!$A$1:$H$45</definedName>
    <definedName name="_xlnm.Print_Area" localSheetId="3">'4-17農用機械'!$A$1:$F$20</definedName>
  </definedNames>
  <calcPr fullCalcOnLoad="1"/>
</workbook>
</file>

<file path=xl/sharedStrings.xml><?xml version="1.0" encoding="utf-8"?>
<sst xmlns="http://schemas.openxmlformats.org/spreadsheetml/2006/main" count="188" uniqueCount="134">
  <si>
    <t>課</t>
  </si>
  <si>
    <t>資料番号</t>
  </si>
  <si>
    <t>観光客入込状況</t>
  </si>
  <si>
    <t>6-3</t>
  </si>
  <si>
    <t>中小企業資金融資の状況</t>
  </si>
  <si>
    <t>甲府市中央卸売市場年別・月別・種類別取扱高</t>
  </si>
  <si>
    <t>経営耕地面積</t>
  </si>
  <si>
    <t>農家数</t>
  </si>
  <si>
    <t>農家人口</t>
  </si>
  <si>
    <t>農用機械所有台数状況</t>
  </si>
  <si>
    <t>農業粗生産額</t>
  </si>
  <si>
    <t>4-20</t>
  </si>
  <si>
    <t>主要農産物生産量</t>
  </si>
  <si>
    <t>4-21</t>
  </si>
  <si>
    <t>主要果樹栽培面積及び収穫量</t>
  </si>
  <si>
    <t>4-22</t>
  </si>
  <si>
    <t>養蚕掃立て卵量及び収繭量</t>
  </si>
  <si>
    <t>4-23</t>
  </si>
  <si>
    <t>主要家畜の頭羽数</t>
  </si>
  <si>
    <t>4-24</t>
  </si>
  <si>
    <t>森林面積の推移</t>
  </si>
  <si>
    <t>4-25</t>
  </si>
  <si>
    <t>労政</t>
  </si>
  <si>
    <t>高年齢者の求人、求職、紹介、就職状況</t>
  </si>
  <si>
    <t>11-2</t>
  </si>
  <si>
    <t>担当係</t>
  </si>
  <si>
    <t>照会内容</t>
  </si>
  <si>
    <t>回答者氏名</t>
  </si>
  <si>
    <t>回答日</t>
  </si>
  <si>
    <t>産業部</t>
  </si>
  <si>
    <t>観光開発</t>
  </si>
  <si>
    <t>商工振興</t>
  </si>
  <si>
    <t>金融</t>
  </si>
  <si>
    <t>観光開発</t>
  </si>
  <si>
    <t>労政</t>
  </si>
  <si>
    <t>森林保全</t>
  </si>
  <si>
    <t>経営</t>
  </si>
  <si>
    <t>農林振興</t>
  </si>
  <si>
    <t>中央卸売市場</t>
  </si>
  <si>
    <t>4-15</t>
  </si>
  <si>
    <t>4-16</t>
  </si>
  <si>
    <t>4-17</t>
  </si>
  <si>
    <t>4-18</t>
  </si>
  <si>
    <t>5-4</t>
  </si>
  <si>
    <t>5-12</t>
  </si>
  <si>
    <t>農業振興</t>
  </si>
  <si>
    <t>桜林英二</t>
  </si>
  <si>
    <t>15　農家数</t>
  </si>
  <si>
    <t>（単位：戸）</t>
  </si>
  <si>
    <t>区　分　／　年　度</t>
  </si>
  <si>
    <t>平成13年度</t>
  </si>
  <si>
    <t>平成14年度</t>
  </si>
  <si>
    <t>平成15年度</t>
  </si>
  <si>
    <t>平成16年度</t>
  </si>
  <si>
    <t>平成17年度</t>
  </si>
  <si>
    <t>兼　業</t>
  </si>
  <si>
    <t>第1種兼業</t>
  </si>
  <si>
    <t>第2種兼業</t>
  </si>
  <si>
    <t>専　　　　業</t>
  </si>
  <si>
    <t>計</t>
  </si>
  <si>
    <t>計</t>
  </si>
  <si>
    <t>（資料）産業部農林振興課調</t>
  </si>
  <si>
    <t>16　農家人口</t>
  </si>
  <si>
    <t>（単位：人）</t>
  </si>
  <si>
    <t>男女年齢別／年度</t>
  </si>
  <si>
    <t>総　　　　数</t>
  </si>
  <si>
    <t>男</t>
  </si>
  <si>
    <t>男</t>
  </si>
  <si>
    <t>14歳以下</t>
  </si>
  <si>
    <t>15歳以上</t>
  </si>
  <si>
    <t>女</t>
  </si>
  <si>
    <t>女</t>
  </si>
  <si>
    <t>種　類　／　年　度</t>
  </si>
  <si>
    <t>自脱型ｺﾝﾊﾞｲﾝ</t>
  </si>
  <si>
    <t>販売農家</t>
  </si>
  <si>
    <t>自給的農家</t>
  </si>
  <si>
    <t>264 (12.9)</t>
  </si>
  <si>
    <t>249（12.5）</t>
  </si>
  <si>
    <t>234(12.4)</t>
  </si>
  <si>
    <t>230(12.3)</t>
  </si>
  <si>
    <t>1,486 (72.8)</t>
  </si>
  <si>
    <t>1,473（73.8）</t>
  </si>
  <si>
    <t>1,389(73.8)</t>
  </si>
  <si>
    <t>1,390(74.1)</t>
  </si>
  <si>
    <t>292 (14.3)</t>
  </si>
  <si>
    <t>275（13.8）</t>
  </si>
  <si>
    <t>259(13.8)</t>
  </si>
  <si>
    <t>255(13.6)</t>
  </si>
  <si>
    <t>1,882(100)</t>
  </si>
  <si>
    <t>1875(100)</t>
  </si>
  <si>
    <t>区　分　／　年　度</t>
  </si>
  <si>
    <t>15歳～64歳</t>
  </si>
  <si>
    <t>65歳以上</t>
  </si>
  <si>
    <t>合計</t>
  </si>
  <si>
    <t>区分</t>
  </si>
  <si>
    <t>　　 ２　合併地域（中道・上九一色（旧上九一色村北部）両地区）を含む。</t>
  </si>
  <si>
    <t>　　 ２　合併地域の中道地区のみ数値に含む。（上九一色（旧上九一色村北部）地区を除く。）</t>
  </si>
  <si>
    <t xml:space="preserve">トラクター                  </t>
  </si>
  <si>
    <t>-</t>
  </si>
  <si>
    <t>動力防除機</t>
  </si>
  <si>
    <t>乗用型スピードスプレイヤー</t>
  </si>
  <si>
    <t>動力田植機</t>
  </si>
  <si>
    <t>米麦用乾燥機</t>
  </si>
  <si>
    <t>※　１　平成17年度は2005年農林業センサス結果（平成１７年２月１日現在）による。</t>
  </si>
  <si>
    <t>※　１　平成17年度は2005年農林業センサス結果（平成１７年２月１日現在）による販売農家</t>
  </si>
  <si>
    <t>　　　　数（自給的農家を除く。）</t>
  </si>
  <si>
    <t>芦澤文男</t>
  </si>
  <si>
    <t>中澤裕一</t>
  </si>
  <si>
    <t>塩澤　浩</t>
  </si>
  <si>
    <t>深沢　健</t>
  </si>
  <si>
    <t>市場から直接提出</t>
  </si>
  <si>
    <t>1,997（100）</t>
  </si>
  <si>
    <t>273(10.6)</t>
  </si>
  <si>
    <t>742(28.7)</t>
  </si>
  <si>
    <t>421(16.3)</t>
  </si>
  <si>
    <t>1,149(44.4)</t>
  </si>
  <si>
    <t>2,042 (100)</t>
  </si>
  <si>
    <t>2,585(100)</t>
  </si>
  <si>
    <t>　　　　 なお、2005年農林業センサスにおいて、調査対象・区分が変更されています。</t>
  </si>
  <si>
    <t>※　１　（　）内は割合を示す。</t>
  </si>
  <si>
    <r>
      <t>　　 ２　各年度の数値は、2000年(平成12年)農</t>
    </r>
    <r>
      <rPr>
        <sz val="12"/>
        <color indexed="10"/>
        <rFont val="ＭＳ Ｐゴシック"/>
        <family val="3"/>
      </rPr>
      <t>林</t>
    </r>
    <r>
      <rPr>
        <sz val="12"/>
        <rFont val="ＭＳ Ｐゴシック"/>
        <family val="3"/>
      </rPr>
      <t>業センサス結果に基づく推定値。</t>
    </r>
  </si>
  <si>
    <r>
      <t>※　各年度の数値は、2000年(平成12年)農</t>
    </r>
    <r>
      <rPr>
        <sz val="12"/>
        <color indexed="10"/>
        <rFont val="ＭＳ Ｐゴシック"/>
        <family val="3"/>
      </rPr>
      <t>林</t>
    </r>
    <r>
      <rPr>
        <sz val="12"/>
        <rFont val="ＭＳ Ｐゴシック"/>
        <family val="3"/>
      </rPr>
      <t>業センサス結果に基づく推定値。</t>
    </r>
  </si>
  <si>
    <t>17　農業用機械所有経営体数と所有台数</t>
  </si>
  <si>
    <t>経営体数</t>
  </si>
  <si>
    <t>台　　  数</t>
  </si>
  <si>
    <t>（単位　経営体数：経営体、台数：台）</t>
  </si>
  <si>
    <t>平成12年</t>
  </si>
  <si>
    <t>平成17年</t>
  </si>
  <si>
    <t>※ 平成12・17年とも農林業センサス結果（各年の属する2月1日現在）による。</t>
  </si>
  <si>
    <t>※ 平成17年は旧中道町を含む（旧上九一色村北部地区は含まない）。</t>
  </si>
  <si>
    <t>※ 平成12年のトラクターは動力耕運機及び農用トラクターを含み、平成17年は歩行型を除く乗用型トラクターのみ。</t>
  </si>
  <si>
    <t>(資料）産業部産業振興室農林振興課調</t>
  </si>
  <si>
    <t>-</t>
  </si>
  <si>
    <t>バインダー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</si>
</sst>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1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56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38" fontId="3" fillId="0" borderId="1" xfId="17" applyFont="1" applyBorder="1" applyAlignment="1" applyProtection="1">
      <alignment horizontal="right" vertical="center"/>
      <protection locked="0"/>
    </xf>
    <xf numFmtId="38" fontId="4" fillId="0" borderId="1" xfId="17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38" fontId="4" fillId="0" borderId="1" xfId="17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38" fontId="4" fillId="0" borderId="1" xfId="17" applyFont="1" applyBorder="1" applyAlignment="1" applyProtection="1">
      <alignment vertical="center"/>
      <protection locked="0"/>
    </xf>
    <xf numFmtId="38" fontId="3" fillId="0" borderId="0" xfId="17" applyFont="1" applyAlignment="1">
      <alignment/>
    </xf>
    <xf numFmtId="38" fontId="5" fillId="0" borderId="0" xfId="17" applyFont="1" applyAlignment="1">
      <alignment vertical="center"/>
    </xf>
    <xf numFmtId="38" fontId="3" fillId="0" borderId="0" xfId="17" applyFont="1" applyAlignment="1">
      <alignment horizontal="right"/>
    </xf>
    <xf numFmtId="38" fontId="5" fillId="0" borderId="0" xfId="17" applyFont="1" applyAlignment="1" applyProtection="1">
      <alignment vertical="center"/>
      <protection locked="0"/>
    </xf>
    <xf numFmtId="38" fontId="3" fillId="0" borderId="1" xfId="17" applyFont="1" applyBorder="1" applyAlignment="1" applyProtection="1">
      <alignment horizontal="center" vertical="center"/>
      <protection locked="0"/>
    </xf>
    <xf numFmtId="38" fontId="3" fillId="0" borderId="1" xfId="17" applyFont="1" applyBorder="1" applyAlignment="1" applyProtection="1">
      <alignment vertical="center"/>
      <protection locked="0"/>
    </xf>
    <xf numFmtId="38" fontId="6" fillId="0" borderId="1" xfId="17" applyFont="1" applyBorder="1" applyAlignment="1">
      <alignment vertical="center"/>
    </xf>
    <xf numFmtId="38" fontId="6" fillId="0" borderId="1" xfId="17" applyFont="1" applyBorder="1" applyAlignment="1" applyProtection="1">
      <alignment vertical="center"/>
      <protection locked="0"/>
    </xf>
    <xf numFmtId="38" fontId="6" fillId="0" borderId="1" xfId="17" applyFont="1" applyBorder="1" applyAlignment="1">
      <alignment horizontal="center" vertical="center"/>
    </xf>
    <xf numFmtId="38" fontId="6" fillId="0" borderId="1" xfId="17" applyFont="1" applyBorder="1" applyAlignment="1" applyProtection="1">
      <alignment horizontal="center" vertical="center"/>
      <protection locked="0"/>
    </xf>
    <xf numFmtId="38" fontId="6" fillId="0" borderId="2" xfId="17" applyFont="1" applyBorder="1" applyAlignment="1" applyProtection="1">
      <alignment vertical="center"/>
      <protection locked="0"/>
    </xf>
    <xf numFmtId="38" fontId="4" fillId="0" borderId="3" xfId="17" applyFont="1" applyBorder="1" applyAlignment="1" applyProtection="1">
      <alignment vertical="center"/>
      <protection locked="0"/>
    </xf>
    <xf numFmtId="38" fontId="6" fillId="0" borderId="3" xfId="17" applyFont="1" applyBorder="1" applyAlignment="1" applyProtection="1">
      <alignment vertical="center"/>
      <protection locked="0"/>
    </xf>
    <xf numFmtId="38" fontId="4" fillId="0" borderId="1" xfId="17" applyFont="1" applyBorder="1" applyAlignment="1">
      <alignment horizontal="right" vertical="center"/>
    </xf>
    <xf numFmtId="38" fontId="4" fillId="0" borderId="0" xfId="17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3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left"/>
      <protection locked="0"/>
    </xf>
    <xf numFmtId="38" fontId="3" fillId="0" borderId="0" xfId="17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3" fillId="0" borderId="5" xfId="17" applyFont="1" applyBorder="1" applyAlignment="1">
      <alignment horizontal="center" vertical="center"/>
    </xf>
    <xf numFmtId="38" fontId="3" fillId="0" borderId="6" xfId="17" applyFont="1" applyBorder="1" applyAlignment="1">
      <alignment horizontal="center" vertical="center"/>
    </xf>
    <xf numFmtId="38" fontId="3" fillId="0" borderId="8" xfId="17" applyFont="1" applyBorder="1" applyAlignment="1" applyProtection="1">
      <alignment horizontal="left"/>
      <protection locked="0"/>
    </xf>
    <xf numFmtId="38" fontId="4" fillId="0" borderId="11" xfId="17" applyFont="1" applyBorder="1" applyAlignment="1">
      <alignment horizontal="center" vertical="center"/>
    </xf>
    <xf numFmtId="38" fontId="4" fillId="0" borderId="12" xfId="17" applyFont="1" applyBorder="1" applyAlignment="1">
      <alignment horizontal="center" vertical="center"/>
    </xf>
    <xf numFmtId="38" fontId="3" fillId="0" borderId="0" xfId="17" applyFont="1" applyAlignment="1" applyProtection="1">
      <alignment horizontal="left"/>
      <protection locked="0"/>
    </xf>
    <xf numFmtId="38" fontId="4" fillId="0" borderId="5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" vertical="center"/>
    </xf>
    <xf numFmtId="38" fontId="6" fillId="0" borderId="13" xfId="17" applyFont="1" applyBorder="1" applyAlignment="1" applyProtection="1">
      <alignment horizontal="distributed" vertical="center"/>
      <protection locked="0"/>
    </xf>
    <xf numFmtId="38" fontId="6" fillId="0" borderId="14" xfId="17" applyFont="1" applyBorder="1" applyAlignment="1" applyProtection="1">
      <alignment horizontal="distributed" vertical="center"/>
      <protection locked="0"/>
    </xf>
    <xf numFmtId="38" fontId="4" fillId="0" borderId="15" xfId="17" applyFont="1" applyBorder="1" applyAlignment="1">
      <alignment horizontal="distributed" vertical="center"/>
    </xf>
    <xf numFmtId="38" fontId="4" fillId="0" borderId="16" xfId="17" applyFont="1" applyBorder="1" applyAlignment="1">
      <alignment horizontal="distributed" vertical="center"/>
    </xf>
    <xf numFmtId="38" fontId="4" fillId="0" borderId="13" xfId="17" applyFont="1" applyBorder="1" applyAlignment="1">
      <alignment horizontal="distributed" vertical="center"/>
    </xf>
    <xf numFmtId="38" fontId="4" fillId="0" borderId="14" xfId="17" applyFont="1" applyBorder="1" applyAlignment="1">
      <alignment horizontal="distributed" vertical="center"/>
    </xf>
    <xf numFmtId="38" fontId="4" fillId="0" borderId="1" xfId="17" applyFont="1" applyBorder="1" applyAlignment="1" applyProtection="1">
      <alignment horizontal="center" vertical="center"/>
      <protection locked="0"/>
    </xf>
    <xf numFmtId="38" fontId="3" fillId="0" borderId="10" xfId="17" applyFont="1" applyBorder="1" applyAlignment="1">
      <alignment horizontal="center" vertical="center"/>
    </xf>
    <xf numFmtId="38" fontId="3" fillId="0" borderId="2" xfId="17" applyFont="1" applyBorder="1" applyAlignment="1">
      <alignment horizontal="center" vertical="center"/>
    </xf>
    <xf numFmtId="38" fontId="3" fillId="0" borderId="0" xfId="17" applyFont="1" applyAlignment="1">
      <alignment vertical="center"/>
    </xf>
    <xf numFmtId="38" fontId="3" fillId="0" borderId="7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right" vertical="center"/>
      <protection locked="0"/>
    </xf>
    <xf numFmtId="177" fontId="3" fillId="0" borderId="1" xfId="0" applyNumberFormat="1" applyFont="1" applyBorder="1" applyAlignment="1" applyProtection="1">
      <alignment vertical="center"/>
      <protection locked="0"/>
    </xf>
    <xf numFmtId="177" fontId="3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53075" y="0"/>
          <a:ext cx="1666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全部修正　　
（下表参照）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B1">
      <selection activeCell="E5" sqref="E5"/>
    </sheetView>
  </sheetViews>
  <sheetFormatPr defaultColWidth="8.796875" defaultRowHeight="17.25" customHeight="1"/>
  <cols>
    <col min="1" max="1" width="10.3984375" style="3" customWidth="1"/>
    <col min="2" max="2" width="33.69921875" style="3" customWidth="1"/>
    <col min="3" max="3" width="9.5" style="3" bestFit="1" customWidth="1"/>
    <col min="4" max="5" width="11.59765625" style="3" customWidth="1"/>
    <col min="6" max="6" width="9.5" style="3" bestFit="1" customWidth="1"/>
    <col min="7" max="16384" width="9" style="3" customWidth="1"/>
  </cols>
  <sheetData>
    <row r="1" spans="1:2" ht="17.25" customHeight="1">
      <c r="A1" s="37" t="s">
        <v>29</v>
      </c>
      <c r="B1" s="37"/>
    </row>
    <row r="2" spans="1:6" ht="17.25" customHeight="1">
      <c r="A2" s="4" t="s">
        <v>0</v>
      </c>
      <c r="B2" s="4" t="s">
        <v>26</v>
      </c>
      <c r="C2" s="2" t="s">
        <v>1</v>
      </c>
      <c r="D2" s="4" t="s">
        <v>25</v>
      </c>
      <c r="E2" s="4" t="s">
        <v>27</v>
      </c>
      <c r="F2" s="4" t="s">
        <v>28</v>
      </c>
    </row>
    <row r="3" spans="1:6" ht="17.25" customHeight="1">
      <c r="A3" s="4" t="s">
        <v>31</v>
      </c>
      <c r="B3" s="1" t="s">
        <v>4</v>
      </c>
      <c r="C3" s="2" t="s">
        <v>43</v>
      </c>
      <c r="D3" s="4" t="s">
        <v>32</v>
      </c>
      <c r="E3" s="4" t="s">
        <v>106</v>
      </c>
      <c r="F3" s="7">
        <v>38989</v>
      </c>
    </row>
    <row r="4" spans="1:6" ht="17.25" customHeight="1">
      <c r="A4" s="4" t="s">
        <v>30</v>
      </c>
      <c r="B4" s="1" t="s">
        <v>2</v>
      </c>
      <c r="C4" s="2" t="s">
        <v>3</v>
      </c>
      <c r="D4" s="4" t="s">
        <v>33</v>
      </c>
      <c r="E4" s="4" t="s">
        <v>107</v>
      </c>
      <c r="F4" s="7">
        <v>38989</v>
      </c>
    </row>
    <row r="5" spans="1:6" ht="30" customHeight="1">
      <c r="A5" s="4" t="s">
        <v>22</v>
      </c>
      <c r="B5" s="6" t="s">
        <v>23</v>
      </c>
      <c r="C5" s="2" t="s">
        <v>24</v>
      </c>
      <c r="D5" s="4" t="s">
        <v>34</v>
      </c>
      <c r="E5" s="4" t="s">
        <v>108</v>
      </c>
      <c r="F5" s="7">
        <v>38989</v>
      </c>
    </row>
    <row r="6" spans="1:6" ht="17.25" customHeight="1">
      <c r="A6" s="38" t="s">
        <v>37</v>
      </c>
      <c r="B6" s="1" t="s">
        <v>7</v>
      </c>
      <c r="C6" s="2" t="s">
        <v>39</v>
      </c>
      <c r="D6" s="4" t="s">
        <v>45</v>
      </c>
      <c r="E6" s="4" t="s">
        <v>46</v>
      </c>
      <c r="F6" s="7">
        <v>38989</v>
      </c>
    </row>
    <row r="7" spans="1:6" ht="17.25" customHeight="1">
      <c r="A7" s="38"/>
      <c r="B7" s="1" t="s">
        <v>8</v>
      </c>
      <c r="C7" s="2" t="s">
        <v>40</v>
      </c>
      <c r="D7" s="4" t="s">
        <v>45</v>
      </c>
      <c r="E7" s="4" t="s">
        <v>46</v>
      </c>
      <c r="F7" s="7">
        <v>38989</v>
      </c>
    </row>
    <row r="8" spans="1:6" ht="17.25" customHeight="1">
      <c r="A8" s="38"/>
      <c r="B8" s="1" t="s">
        <v>9</v>
      </c>
      <c r="C8" s="2" t="s">
        <v>41</v>
      </c>
      <c r="D8" s="4" t="s">
        <v>45</v>
      </c>
      <c r="E8" s="4" t="s">
        <v>46</v>
      </c>
      <c r="F8" s="7">
        <v>38989</v>
      </c>
    </row>
    <row r="9" spans="1:6" ht="17.25" customHeight="1">
      <c r="A9" s="38"/>
      <c r="B9" s="1" t="s">
        <v>6</v>
      </c>
      <c r="C9" s="2" t="s">
        <v>42</v>
      </c>
      <c r="D9" s="4" t="s">
        <v>45</v>
      </c>
      <c r="E9" s="4" t="s">
        <v>46</v>
      </c>
      <c r="F9" s="7">
        <v>38989</v>
      </c>
    </row>
    <row r="10" spans="1:6" ht="17.25" customHeight="1">
      <c r="A10" s="38"/>
      <c r="B10" s="1" t="s">
        <v>10</v>
      </c>
      <c r="C10" s="2" t="s">
        <v>11</v>
      </c>
      <c r="D10" s="4" t="s">
        <v>45</v>
      </c>
      <c r="E10" s="4" t="s">
        <v>46</v>
      </c>
      <c r="F10" s="7">
        <v>38989</v>
      </c>
    </row>
    <row r="11" spans="1:6" ht="17.25" customHeight="1">
      <c r="A11" s="38"/>
      <c r="B11" s="1" t="s">
        <v>12</v>
      </c>
      <c r="C11" s="2" t="s">
        <v>13</v>
      </c>
      <c r="D11" s="4" t="s">
        <v>45</v>
      </c>
      <c r="E11" s="4" t="s">
        <v>46</v>
      </c>
      <c r="F11" s="7">
        <v>38989</v>
      </c>
    </row>
    <row r="12" spans="1:6" ht="17.25" customHeight="1">
      <c r="A12" s="38"/>
      <c r="B12" s="1" t="s">
        <v>14</v>
      </c>
      <c r="C12" s="2" t="s">
        <v>15</v>
      </c>
      <c r="D12" s="4" t="s">
        <v>45</v>
      </c>
      <c r="E12" s="4" t="s">
        <v>46</v>
      </c>
      <c r="F12" s="7">
        <v>38989</v>
      </c>
    </row>
    <row r="13" spans="1:6" ht="17.25" customHeight="1">
      <c r="A13" s="38"/>
      <c r="B13" s="1" t="s">
        <v>16</v>
      </c>
      <c r="C13" s="2" t="s">
        <v>17</v>
      </c>
      <c r="D13" s="4" t="s">
        <v>45</v>
      </c>
      <c r="E13" s="4" t="s">
        <v>46</v>
      </c>
      <c r="F13" s="7">
        <v>38989</v>
      </c>
    </row>
    <row r="14" spans="1:6" ht="17.25" customHeight="1">
      <c r="A14" s="38"/>
      <c r="B14" s="1" t="s">
        <v>18</v>
      </c>
      <c r="C14" s="2" t="s">
        <v>19</v>
      </c>
      <c r="D14" s="4" t="s">
        <v>45</v>
      </c>
      <c r="E14" s="4" t="s">
        <v>46</v>
      </c>
      <c r="F14" s="7">
        <v>38989</v>
      </c>
    </row>
    <row r="15" spans="1:6" ht="17.25" customHeight="1">
      <c r="A15" s="39"/>
      <c r="B15" s="1" t="s">
        <v>20</v>
      </c>
      <c r="C15" s="2" t="s">
        <v>21</v>
      </c>
      <c r="D15" s="4" t="s">
        <v>35</v>
      </c>
      <c r="E15" s="4" t="s">
        <v>109</v>
      </c>
      <c r="F15" s="7">
        <v>38989</v>
      </c>
    </row>
    <row r="16" spans="1:6" ht="30" customHeight="1">
      <c r="A16" s="5" t="s">
        <v>38</v>
      </c>
      <c r="B16" s="6" t="s">
        <v>5</v>
      </c>
      <c r="C16" s="2" t="s">
        <v>44</v>
      </c>
      <c r="D16" s="4" t="s">
        <v>36</v>
      </c>
      <c r="E16" s="40" t="s">
        <v>110</v>
      </c>
      <c r="F16" s="41"/>
    </row>
  </sheetData>
  <mergeCells count="3">
    <mergeCell ref="A1:B1"/>
    <mergeCell ref="A6:A15"/>
    <mergeCell ref="E16:F16"/>
  </mergeCells>
  <printOptions/>
  <pageMargins left="0.75" right="0.38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22" sqref="D22"/>
    </sheetView>
  </sheetViews>
  <sheetFormatPr defaultColWidth="8.796875" defaultRowHeight="16.5" customHeight="1"/>
  <cols>
    <col min="1" max="2" width="8.59765625" style="15" customWidth="1"/>
    <col min="3" max="3" width="11.09765625" style="15" bestFit="1" customWidth="1"/>
    <col min="4" max="7" width="12.59765625" style="15" customWidth="1"/>
    <col min="8" max="10" width="9" style="16" customWidth="1"/>
    <col min="11" max="16384" width="9" style="15" customWidth="1"/>
  </cols>
  <sheetData>
    <row r="1" spans="1:7" ht="16.5" customHeight="1">
      <c r="A1" s="51" t="s">
        <v>47</v>
      </c>
      <c r="B1" s="51"/>
      <c r="C1" s="8"/>
      <c r="G1" s="9" t="s">
        <v>48</v>
      </c>
    </row>
    <row r="2" spans="1:7" ht="16.5" customHeight="1">
      <c r="A2" s="40" t="s">
        <v>49</v>
      </c>
      <c r="B2" s="43"/>
      <c r="C2" s="44"/>
      <c r="D2" s="10" t="s">
        <v>50</v>
      </c>
      <c r="E2" s="10" t="s">
        <v>51</v>
      </c>
      <c r="F2" s="10" t="s">
        <v>52</v>
      </c>
      <c r="G2" s="10" t="s">
        <v>53</v>
      </c>
    </row>
    <row r="3" spans="1:7" ht="16.5" customHeight="1">
      <c r="A3" s="52" t="s">
        <v>55</v>
      </c>
      <c r="B3" s="40" t="s">
        <v>56</v>
      </c>
      <c r="C3" s="41"/>
      <c r="D3" s="12" t="s">
        <v>76</v>
      </c>
      <c r="E3" s="12" t="s">
        <v>77</v>
      </c>
      <c r="F3" s="12" t="s">
        <v>78</v>
      </c>
      <c r="G3" s="12" t="s">
        <v>79</v>
      </c>
    </row>
    <row r="4" spans="1:7" ht="16.5" customHeight="1">
      <c r="A4" s="53"/>
      <c r="B4" s="40" t="s">
        <v>57</v>
      </c>
      <c r="C4" s="41"/>
      <c r="D4" s="13" t="s">
        <v>80</v>
      </c>
      <c r="E4" s="13" t="s">
        <v>81</v>
      </c>
      <c r="F4" s="13" t="s">
        <v>82</v>
      </c>
      <c r="G4" s="13" t="s">
        <v>83</v>
      </c>
    </row>
    <row r="5" spans="1:7" ht="16.5" customHeight="1">
      <c r="A5" s="40" t="s">
        <v>58</v>
      </c>
      <c r="B5" s="43"/>
      <c r="C5" s="44"/>
      <c r="D5" s="12" t="s">
        <v>84</v>
      </c>
      <c r="E5" s="12" t="s">
        <v>85</v>
      </c>
      <c r="F5" s="12" t="s">
        <v>86</v>
      </c>
      <c r="G5" s="12" t="s">
        <v>87</v>
      </c>
    </row>
    <row r="6" spans="1:7" ht="16.5" customHeight="1">
      <c r="A6" s="40" t="s">
        <v>60</v>
      </c>
      <c r="B6" s="43"/>
      <c r="C6" s="44"/>
      <c r="D6" s="12" t="s">
        <v>116</v>
      </c>
      <c r="E6" s="12" t="s">
        <v>111</v>
      </c>
      <c r="F6" s="12" t="s">
        <v>88</v>
      </c>
      <c r="G6" s="12" t="s">
        <v>89</v>
      </c>
    </row>
    <row r="7" spans="1:7" ht="16.5" customHeight="1">
      <c r="A7" s="45" t="s">
        <v>119</v>
      </c>
      <c r="B7" s="45"/>
      <c r="C7" s="45"/>
      <c r="D7" s="45"/>
      <c r="E7" s="45"/>
      <c r="F7" s="45"/>
      <c r="G7" s="45"/>
    </row>
    <row r="8" spans="1:7" ht="16.5" customHeight="1">
      <c r="A8" s="46" t="s">
        <v>120</v>
      </c>
      <c r="B8" s="46"/>
      <c r="C8" s="46"/>
      <c r="D8" s="46"/>
      <c r="E8" s="46"/>
      <c r="F8" s="46"/>
      <c r="G8" s="4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6"/>
      <c r="C10" s="16"/>
      <c r="D10" s="9" t="s">
        <v>48</v>
      </c>
      <c r="E10" s="16"/>
      <c r="F10" s="16"/>
      <c r="G10" s="16"/>
    </row>
    <row r="11" spans="1:10" ht="16.5" customHeight="1">
      <c r="A11" s="47" t="s">
        <v>90</v>
      </c>
      <c r="B11" s="47"/>
      <c r="C11" s="47"/>
      <c r="D11" s="11" t="s">
        <v>54</v>
      </c>
      <c r="E11" s="16"/>
      <c r="F11" s="16"/>
      <c r="G11" s="16"/>
      <c r="J11" s="15"/>
    </row>
    <row r="12" spans="1:10" ht="16.5" customHeight="1">
      <c r="A12" s="47" t="s">
        <v>74</v>
      </c>
      <c r="B12" s="47"/>
      <c r="C12" s="18" t="s">
        <v>56</v>
      </c>
      <c r="D12" s="14" t="s">
        <v>112</v>
      </c>
      <c r="E12" s="16"/>
      <c r="F12" s="16"/>
      <c r="G12" s="16"/>
      <c r="J12" s="15"/>
    </row>
    <row r="13" spans="1:10" ht="16.5" customHeight="1">
      <c r="A13" s="47"/>
      <c r="B13" s="47"/>
      <c r="C13" s="18" t="s">
        <v>57</v>
      </c>
      <c r="D13" s="14" t="s">
        <v>113</v>
      </c>
      <c r="E13" s="16"/>
      <c r="F13" s="16"/>
      <c r="G13" s="16"/>
      <c r="J13" s="15"/>
    </row>
    <row r="14" spans="1:10" ht="16.5" customHeight="1">
      <c r="A14" s="47"/>
      <c r="B14" s="47"/>
      <c r="C14" s="18" t="s">
        <v>58</v>
      </c>
      <c r="D14" s="14" t="s">
        <v>114</v>
      </c>
      <c r="G14" s="16"/>
      <c r="J14" s="15"/>
    </row>
    <row r="15" spans="1:10" ht="16.5" customHeight="1">
      <c r="A15" s="47" t="s">
        <v>75</v>
      </c>
      <c r="B15" s="47"/>
      <c r="C15" s="47"/>
      <c r="D15" s="14" t="s">
        <v>115</v>
      </c>
      <c r="G15" s="16"/>
      <c r="J15" s="15"/>
    </row>
    <row r="16" spans="1:10" ht="16.5" customHeight="1">
      <c r="A16" s="48" t="s">
        <v>60</v>
      </c>
      <c r="B16" s="49"/>
      <c r="C16" s="50"/>
      <c r="D16" s="33" t="s">
        <v>117</v>
      </c>
      <c r="G16" s="16"/>
      <c r="J16" s="15"/>
    </row>
    <row r="17" spans="1:10" ht="16.5" customHeight="1">
      <c r="A17" s="35" t="s">
        <v>103</v>
      </c>
      <c r="G17" s="16"/>
      <c r="J17" s="15"/>
    </row>
    <row r="18" spans="1:10" ht="16.5" customHeight="1">
      <c r="A18" s="35" t="s">
        <v>118</v>
      </c>
      <c r="G18" s="16"/>
      <c r="J18" s="15"/>
    </row>
    <row r="19" spans="1:10" ht="16.5" customHeight="1">
      <c r="A19" s="35" t="s">
        <v>95</v>
      </c>
      <c r="G19" s="16"/>
      <c r="J19" s="15"/>
    </row>
    <row r="20" spans="1:7" ht="16.5" customHeight="1">
      <c r="A20" s="42" t="s">
        <v>61</v>
      </c>
      <c r="B20" s="42"/>
      <c r="C20" s="42"/>
      <c r="D20" s="42"/>
      <c r="E20" s="42"/>
      <c r="F20" s="42"/>
      <c r="G20" s="42"/>
    </row>
  </sheetData>
  <mergeCells count="14">
    <mergeCell ref="A1:B1"/>
    <mergeCell ref="A2:C2"/>
    <mergeCell ref="A3:A4"/>
    <mergeCell ref="B3:C3"/>
    <mergeCell ref="B4:C4"/>
    <mergeCell ref="A20:G20"/>
    <mergeCell ref="A5:C5"/>
    <mergeCell ref="A6:C6"/>
    <mergeCell ref="A7:G7"/>
    <mergeCell ref="A8:G8"/>
    <mergeCell ref="A15:C15"/>
    <mergeCell ref="A12:B14"/>
    <mergeCell ref="A11:C11"/>
    <mergeCell ref="A16:C16"/>
  </mergeCells>
  <printOptions/>
  <pageMargins left="0.75" right="0.46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"/>
  <sheetViews>
    <sheetView view="pageBreakPreview" zoomScaleSheetLayoutView="100" workbookViewId="0" topLeftCell="A1">
      <selection activeCell="A21" sqref="A21:G21"/>
    </sheetView>
  </sheetViews>
  <sheetFormatPr defaultColWidth="8.796875" defaultRowHeight="16.5" customHeight="1"/>
  <cols>
    <col min="1" max="2" width="8.59765625" style="21" customWidth="1"/>
    <col min="3" max="3" width="11.59765625" style="21" customWidth="1"/>
    <col min="4" max="6" width="11.59765625" style="21" bestFit="1" customWidth="1"/>
    <col min="7" max="7" width="11.59765625" style="21" customWidth="1"/>
    <col min="8" max="34" width="9" style="23" customWidth="1"/>
    <col min="35" max="16384" width="9" style="21" customWidth="1"/>
  </cols>
  <sheetData>
    <row r="1" spans="1:7" ht="16.5" customHeight="1">
      <c r="A1" s="71" t="s">
        <v>62</v>
      </c>
      <c r="B1" s="71"/>
      <c r="C1" s="20"/>
      <c r="F1" s="22"/>
      <c r="G1" s="22" t="s">
        <v>63</v>
      </c>
    </row>
    <row r="2" spans="1:7" ht="16.5" customHeight="1">
      <c r="A2" s="54" t="s">
        <v>64</v>
      </c>
      <c r="B2" s="72"/>
      <c r="C2" s="73"/>
      <c r="D2" s="24" t="s">
        <v>50</v>
      </c>
      <c r="E2" s="24" t="s">
        <v>51</v>
      </c>
      <c r="F2" s="24" t="s">
        <v>52</v>
      </c>
      <c r="G2" s="24" t="s">
        <v>53</v>
      </c>
    </row>
    <row r="3" spans="1:7" ht="16.5" customHeight="1">
      <c r="A3" s="54" t="s">
        <v>65</v>
      </c>
      <c r="B3" s="72"/>
      <c r="C3" s="73"/>
      <c r="D3" s="25">
        <v>8144</v>
      </c>
      <c r="E3" s="25">
        <v>7944</v>
      </c>
      <c r="F3" s="25">
        <v>7745</v>
      </c>
      <c r="G3" s="25">
        <v>7668</v>
      </c>
    </row>
    <row r="4" spans="1:7" ht="16.5" customHeight="1">
      <c r="A4" s="69" t="s">
        <v>67</v>
      </c>
      <c r="B4" s="54" t="s">
        <v>68</v>
      </c>
      <c r="C4" s="55"/>
      <c r="D4" s="25">
        <v>484</v>
      </c>
      <c r="E4" s="25">
        <v>471</v>
      </c>
      <c r="F4" s="25">
        <v>458</v>
      </c>
      <c r="G4" s="25">
        <v>453</v>
      </c>
    </row>
    <row r="5" spans="1:7" ht="16.5" customHeight="1">
      <c r="A5" s="70"/>
      <c r="B5" s="54" t="s">
        <v>69</v>
      </c>
      <c r="C5" s="55"/>
      <c r="D5" s="25">
        <v>3441</v>
      </c>
      <c r="E5" s="25">
        <v>3360</v>
      </c>
      <c r="F5" s="25">
        <v>3279</v>
      </c>
      <c r="G5" s="25">
        <v>3246</v>
      </c>
    </row>
    <row r="6" spans="1:7" ht="16.5" customHeight="1">
      <c r="A6" s="69" t="s">
        <v>71</v>
      </c>
      <c r="B6" s="54" t="s">
        <v>68</v>
      </c>
      <c r="C6" s="55"/>
      <c r="D6" s="25">
        <v>468</v>
      </c>
      <c r="E6" s="25">
        <v>451</v>
      </c>
      <c r="F6" s="25">
        <v>434</v>
      </c>
      <c r="G6" s="25">
        <v>430</v>
      </c>
    </row>
    <row r="7" spans="1:7" ht="16.5" customHeight="1">
      <c r="A7" s="70"/>
      <c r="B7" s="54" t="s">
        <v>69</v>
      </c>
      <c r="C7" s="55"/>
      <c r="D7" s="25">
        <v>3751</v>
      </c>
      <c r="E7" s="25">
        <v>3662</v>
      </c>
      <c r="F7" s="25">
        <v>3574</v>
      </c>
      <c r="G7" s="25">
        <v>3539</v>
      </c>
    </row>
    <row r="8" spans="1:7" ht="16.5" customHeight="1">
      <c r="A8" s="56" t="s">
        <v>121</v>
      </c>
      <c r="B8" s="56"/>
      <c r="C8" s="56"/>
      <c r="D8" s="56"/>
      <c r="E8" s="56"/>
      <c r="F8" s="56"/>
      <c r="G8" s="56"/>
    </row>
    <row r="9" spans="1:7" ht="16.5" customHeight="1">
      <c r="A9" s="23"/>
      <c r="B9" s="23"/>
      <c r="C9" s="23"/>
      <c r="D9" s="23"/>
      <c r="E9" s="23"/>
      <c r="F9" s="23"/>
      <c r="G9" s="23"/>
    </row>
    <row r="10" spans="1:7" ht="16.5" customHeight="1">
      <c r="A10" s="23"/>
      <c r="B10" s="23"/>
      <c r="C10" s="23"/>
      <c r="D10" s="23"/>
      <c r="E10" s="34" t="s">
        <v>63</v>
      </c>
      <c r="F10" s="23"/>
      <c r="G10" s="23"/>
    </row>
    <row r="11" spans="1:34" ht="16.5" customHeight="1">
      <c r="A11" s="64" t="s">
        <v>94</v>
      </c>
      <c r="B11" s="65"/>
      <c r="C11" s="68" t="s">
        <v>54</v>
      </c>
      <c r="D11" s="68"/>
      <c r="E11" s="68"/>
      <c r="F11" s="23"/>
      <c r="G11" s="23"/>
      <c r="AF11" s="21"/>
      <c r="AG11" s="21"/>
      <c r="AH11" s="21"/>
    </row>
    <row r="12" spans="1:34" ht="16.5" customHeight="1">
      <c r="A12" s="66"/>
      <c r="B12" s="67"/>
      <c r="C12" s="17" t="s">
        <v>66</v>
      </c>
      <c r="D12" s="28" t="s">
        <v>70</v>
      </c>
      <c r="E12" s="29" t="s">
        <v>59</v>
      </c>
      <c r="F12" s="23"/>
      <c r="G12" s="23"/>
      <c r="AF12" s="21"/>
      <c r="AG12" s="21"/>
      <c r="AH12" s="21"/>
    </row>
    <row r="13" spans="1:34" ht="16.5" customHeight="1">
      <c r="A13" s="60" t="s">
        <v>68</v>
      </c>
      <c r="B13" s="61"/>
      <c r="C13" s="19">
        <f>163+89</f>
        <v>252</v>
      </c>
      <c r="D13" s="19">
        <f>181+86</f>
        <v>267</v>
      </c>
      <c r="E13" s="27">
        <f>SUM(C13:D13)</f>
        <v>519</v>
      </c>
      <c r="F13" s="23"/>
      <c r="G13" s="23"/>
      <c r="AF13" s="21"/>
      <c r="AG13" s="21"/>
      <c r="AH13" s="21"/>
    </row>
    <row r="14" spans="1:34" ht="16.5" customHeight="1">
      <c r="A14" s="60" t="s">
        <v>91</v>
      </c>
      <c r="B14" s="61"/>
      <c r="C14" s="19">
        <f>1124+497</f>
        <v>1621</v>
      </c>
      <c r="D14" s="26">
        <f>1106+495</f>
        <v>1601</v>
      </c>
      <c r="E14" s="27">
        <f>SUM(C14:D14)</f>
        <v>3222</v>
      </c>
      <c r="F14" s="23"/>
      <c r="G14" s="23"/>
      <c r="AF14" s="21"/>
      <c r="AG14" s="21"/>
      <c r="AH14" s="21"/>
    </row>
    <row r="15" spans="1:34" ht="16.5" customHeight="1" thickBot="1">
      <c r="A15" s="57" t="s">
        <v>92</v>
      </c>
      <c r="B15" s="58"/>
      <c r="C15" s="31">
        <f>570+301</f>
        <v>871</v>
      </c>
      <c r="D15" s="32">
        <f>700+318</f>
        <v>1018</v>
      </c>
      <c r="E15" s="32">
        <f>SUM(C15:D15)</f>
        <v>1889</v>
      </c>
      <c r="F15" s="23"/>
      <c r="G15" s="23"/>
      <c r="AF15" s="21"/>
      <c r="AG15" s="21"/>
      <c r="AH15" s="21"/>
    </row>
    <row r="16" spans="1:5" s="23" customFormat="1" ht="16.5" customHeight="1" thickTop="1">
      <c r="A16" s="62" t="s">
        <v>93</v>
      </c>
      <c r="B16" s="63"/>
      <c r="C16" s="30">
        <f>SUM(C13:C15)</f>
        <v>2744</v>
      </c>
      <c r="D16" s="30">
        <f>SUM(D13:D15)</f>
        <v>2886</v>
      </c>
      <c r="E16" s="30">
        <f>SUM(E13:E15)</f>
        <v>5630</v>
      </c>
    </row>
    <row r="17" spans="1:34" ht="16.5" customHeight="1">
      <c r="A17" s="35" t="s">
        <v>104</v>
      </c>
      <c r="G17" s="23"/>
      <c r="AH17" s="21"/>
    </row>
    <row r="18" spans="1:34" ht="16.5" customHeight="1">
      <c r="A18" s="35" t="s">
        <v>105</v>
      </c>
      <c r="G18" s="23"/>
      <c r="AH18" s="21"/>
    </row>
    <row r="19" spans="1:34" ht="16.5" customHeight="1">
      <c r="A19" s="35" t="s">
        <v>118</v>
      </c>
      <c r="G19" s="23"/>
      <c r="AH19" s="21"/>
    </row>
    <row r="20" spans="1:34" ht="16.5" customHeight="1">
      <c r="A20" s="35" t="s">
        <v>96</v>
      </c>
      <c r="G20" s="23"/>
      <c r="AH20" s="21"/>
    </row>
    <row r="21" spans="1:7" ht="16.5" customHeight="1">
      <c r="A21" s="59" t="s">
        <v>61</v>
      </c>
      <c r="B21" s="59"/>
      <c r="C21" s="59"/>
      <c r="D21" s="59"/>
      <c r="E21" s="59"/>
      <c r="F21" s="59"/>
      <c r="G21" s="59"/>
    </row>
  </sheetData>
  <mergeCells count="17">
    <mergeCell ref="B6:C6"/>
    <mergeCell ref="A1:B1"/>
    <mergeCell ref="A2:C2"/>
    <mergeCell ref="A3:C3"/>
    <mergeCell ref="A4:A5"/>
    <mergeCell ref="B4:C4"/>
    <mergeCell ref="B5:C5"/>
    <mergeCell ref="B7:C7"/>
    <mergeCell ref="A8:G8"/>
    <mergeCell ref="A15:B15"/>
    <mergeCell ref="A21:G21"/>
    <mergeCell ref="A13:B13"/>
    <mergeCell ref="A14:B14"/>
    <mergeCell ref="A16:B16"/>
    <mergeCell ref="A11:B12"/>
    <mergeCell ref="C11:E11"/>
    <mergeCell ref="A6:A7"/>
  </mergeCells>
  <printOptions/>
  <pageMargins left="0.75" right="0.44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A1" sqref="A1:C1"/>
    </sheetView>
  </sheetViews>
  <sheetFormatPr defaultColWidth="8.796875" defaultRowHeight="15.75" customHeight="1"/>
  <cols>
    <col min="1" max="2" width="11.59765625" style="87" customWidth="1"/>
    <col min="3" max="5" width="15.3984375" style="87" customWidth="1"/>
    <col min="6" max="8" width="12.59765625" style="87" customWidth="1"/>
    <col min="9" max="10" width="9" style="80" customWidth="1"/>
    <col min="11" max="16384" width="9" style="87" customWidth="1"/>
  </cols>
  <sheetData>
    <row r="1" spans="1:6" s="80" customFormat="1" ht="15.75" customHeight="1">
      <c r="A1" s="77" t="s">
        <v>122</v>
      </c>
      <c r="B1" s="77"/>
      <c r="C1" s="77"/>
      <c r="D1" s="78"/>
      <c r="E1" s="79" t="s">
        <v>125</v>
      </c>
      <c r="F1" s="9"/>
    </row>
    <row r="2" spans="1:5" s="80" customFormat="1" ht="15.75" customHeight="1">
      <c r="A2" s="81" t="s">
        <v>72</v>
      </c>
      <c r="B2" s="81"/>
      <c r="C2" s="81"/>
      <c r="D2" s="82" t="s">
        <v>126</v>
      </c>
      <c r="E2" s="10" t="s">
        <v>127</v>
      </c>
    </row>
    <row r="3" spans="1:5" s="80" customFormat="1" ht="15.75" customHeight="1">
      <c r="A3" s="83" t="s">
        <v>97</v>
      </c>
      <c r="B3" s="83"/>
      <c r="C3" s="4" t="s">
        <v>123</v>
      </c>
      <c r="D3" s="84" t="s">
        <v>98</v>
      </c>
      <c r="E3" s="85">
        <f>649+354</f>
        <v>1003</v>
      </c>
    </row>
    <row r="4" spans="1:10" ht="15.75" customHeight="1">
      <c r="A4" s="83"/>
      <c r="B4" s="83"/>
      <c r="C4" s="4" t="s">
        <v>124</v>
      </c>
      <c r="D4" s="86">
        <v>1743</v>
      </c>
      <c r="E4" s="12">
        <f>689+382</f>
        <v>1071</v>
      </c>
      <c r="F4" s="80"/>
      <c r="G4" s="80"/>
      <c r="I4" s="87"/>
      <c r="J4" s="87"/>
    </row>
    <row r="5" spans="1:10" ht="15.75" customHeight="1">
      <c r="A5" s="81" t="s">
        <v>99</v>
      </c>
      <c r="B5" s="88"/>
      <c r="C5" s="4" t="s">
        <v>123</v>
      </c>
      <c r="D5" s="84" t="s">
        <v>98</v>
      </c>
      <c r="E5" s="85">
        <f>644+375</f>
        <v>1019</v>
      </c>
      <c r="F5" s="80"/>
      <c r="G5" s="80"/>
      <c r="I5" s="87"/>
      <c r="J5" s="87"/>
    </row>
    <row r="6" spans="1:10" ht="15.75" customHeight="1">
      <c r="A6" s="88"/>
      <c r="B6" s="88"/>
      <c r="C6" s="4" t="s">
        <v>124</v>
      </c>
      <c r="D6" s="86">
        <v>730</v>
      </c>
      <c r="E6" s="12">
        <f>713+400</f>
        <v>1113</v>
      </c>
      <c r="F6" s="80"/>
      <c r="G6" s="80"/>
      <c r="I6" s="87"/>
      <c r="J6" s="87"/>
    </row>
    <row r="7" spans="1:10" ht="15.75" customHeight="1">
      <c r="A7" s="89" t="s">
        <v>100</v>
      </c>
      <c r="B7" s="74"/>
      <c r="C7" s="4" t="s">
        <v>123</v>
      </c>
      <c r="D7" s="84" t="s">
        <v>98</v>
      </c>
      <c r="E7" s="12">
        <f>257+93</f>
        <v>350</v>
      </c>
      <c r="F7" s="80"/>
      <c r="G7" s="80"/>
      <c r="I7" s="87"/>
      <c r="J7" s="87"/>
    </row>
    <row r="8" spans="1:10" ht="15.75" customHeight="1">
      <c r="A8" s="75"/>
      <c r="B8" s="76"/>
      <c r="C8" s="4" t="s">
        <v>124</v>
      </c>
      <c r="D8" s="84" t="s">
        <v>132</v>
      </c>
      <c r="E8" s="12">
        <f>262+93</f>
        <v>355</v>
      </c>
      <c r="F8" s="80"/>
      <c r="G8" s="80"/>
      <c r="I8" s="87"/>
      <c r="J8" s="87"/>
    </row>
    <row r="9" spans="1:10" ht="15.75" customHeight="1">
      <c r="A9" s="83" t="s">
        <v>101</v>
      </c>
      <c r="B9" s="83"/>
      <c r="C9" s="4" t="s">
        <v>123</v>
      </c>
      <c r="D9" s="84" t="s">
        <v>98</v>
      </c>
      <c r="E9" s="85">
        <f>444+192</f>
        <v>636</v>
      </c>
      <c r="F9" s="80"/>
      <c r="G9" s="80"/>
      <c r="I9" s="87"/>
      <c r="J9" s="87"/>
    </row>
    <row r="10" spans="1:10" ht="15.75" customHeight="1">
      <c r="A10" s="83"/>
      <c r="B10" s="83"/>
      <c r="C10" s="4" t="s">
        <v>124</v>
      </c>
      <c r="D10" s="86">
        <v>601</v>
      </c>
      <c r="E10" s="12">
        <f>448+193</f>
        <v>641</v>
      </c>
      <c r="F10" s="80"/>
      <c r="G10" s="80"/>
      <c r="I10" s="87"/>
      <c r="J10" s="87"/>
    </row>
    <row r="11" spans="1:10" ht="15.75" customHeight="1">
      <c r="A11" s="81" t="s">
        <v>73</v>
      </c>
      <c r="B11" s="88"/>
      <c r="C11" s="4" t="s">
        <v>123</v>
      </c>
      <c r="D11" s="84" t="s">
        <v>98</v>
      </c>
      <c r="E11" s="85">
        <f>287+97</f>
        <v>384</v>
      </c>
      <c r="F11" s="80"/>
      <c r="G11" s="80"/>
      <c r="I11" s="87"/>
      <c r="J11" s="87"/>
    </row>
    <row r="12" spans="1:10" ht="15.75" customHeight="1">
      <c r="A12" s="88"/>
      <c r="B12" s="88"/>
      <c r="C12" s="4" t="s">
        <v>124</v>
      </c>
      <c r="D12" s="86">
        <v>298</v>
      </c>
      <c r="E12" s="12">
        <f>288+97</f>
        <v>385</v>
      </c>
      <c r="F12" s="80"/>
      <c r="G12" s="80"/>
      <c r="I12" s="87"/>
      <c r="J12" s="87"/>
    </row>
    <row r="13" spans="1:10" ht="15.75" customHeight="1">
      <c r="A13" s="81" t="s">
        <v>133</v>
      </c>
      <c r="B13" s="88"/>
      <c r="C13" s="4" t="s">
        <v>123</v>
      </c>
      <c r="D13" s="84" t="s">
        <v>98</v>
      </c>
      <c r="E13" s="84" t="s">
        <v>98</v>
      </c>
      <c r="F13" s="80"/>
      <c r="G13" s="80"/>
      <c r="I13" s="87"/>
      <c r="J13" s="87"/>
    </row>
    <row r="14" spans="1:10" ht="15.75" customHeight="1">
      <c r="A14" s="88"/>
      <c r="B14" s="88"/>
      <c r="C14" s="4" t="s">
        <v>124</v>
      </c>
      <c r="D14" s="86">
        <v>408</v>
      </c>
      <c r="E14" s="84" t="s">
        <v>132</v>
      </c>
      <c r="F14" s="80"/>
      <c r="G14" s="80"/>
      <c r="I14" s="87"/>
      <c r="J14" s="87"/>
    </row>
    <row r="15" spans="1:10" ht="15.75" customHeight="1">
      <c r="A15" s="81" t="s">
        <v>102</v>
      </c>
      <c r="B15" s="90"/>
      <c r="C15" s="4" t="s">
        <v>123</v>
      </c>
      <c r="D15" s="84" t="s">
        <v>98</v>
      </c>
      <c r="E15" s="84" t="s">
        <v>98</v>
      </c>
      <c r="F15" s="80"/>
      <c r="G15" s="80"/>
      <c r="I15" s="87"/>
      <c r="J15" s="87"/>
    </row>
    <row r="16" spans="1:10" ht="15.75" customHeight="1">
      <c r="A16" s="90"/>
      <c r="B16" s="90"/>
      <c r="C16" s="4" t="s">
        <v>124</v>
      </c>
      <c r="D16" s="84">
        <v>199</v>
      </c>
      <c r="E16" s="84" t="s">
        <v>132</v>
      </c>
      <c r="F16" s="80"/>
      <c r="G16" s="80"/>
      <c r="I16" s="87"/>
      <c r="J16" s="87"/>
    </row>
    <row r="17" spans="1:10" s="93" customFormat="1" ht="15.75" customHeight="1">
      <c r="A17" s="91" t="s">
        <v>128</v>
      </c>
      <c r="B17" s="91"/>
      <c r="C17" s="91"/>
      <c r="D17" s="91"/>
      <c r="E17" s="91"/>
      <c r="F17" s="91"/>
      <c r="G17" s="36"/>
      <c r="H17" s="92"/>
      <c r="I17" s="92"/>
      <c r="J17" s="92"/>
    </row>
    <row r="18" spans="1:10" s="93" customFormat="1" ht="15.75" customHeight="1">
      <c r="A18" s="94" t="s">
        <v>130</v>
      </c>
      <c r="B18" s="94"/>
      <c r="C18" s="94"/>
      <c r="D18" s="94"/>
      <c r="E18" s="94"/>
      <c r="F18" s="94"/>
      <c r="G18" s="36"/>
      <c r="H18" s="92"/>
      <c r="I18" s="92"/>
      <c r="J18" s="92"/>
    </row>
    <row r="19" spans="1:10" s="93" customFormat="1" ht="15.75" customHeight="1">
      <c r="A19" s="91" t="s">
        <v>129</v>
      </c>
      <c r="B19" s="91"/>
      <c r="C19" s="91"/>
      <c r="D19" s="91"/>
      <c r="E19" s="91"/>
      <c r="F19" s="91"/>
      <c r="G19" s="36"/>
      <c r="H19" s="92"/>
      <c r="I19" s="92"/>
      <c r="J19" s="92"/>
    </row>
    <row r="20" spans="1:10" s="93" customFormat="1" ht="15.75" customHeight="1">
      <c r="A20" s="95" t="s">
        <v>131</v>
      </c>
      <c r="B20" s="95"/>
      <c r="C20" s="95"/>
      <c r="D20" s="95"/>
      <c r="E20" s="95"/>
      <c r="F20" s="95"/>
      <c r="G20" s="36"/>
      <c r="H20" s="92"/>
      <c r="I20" s="92"/>
      <c r="J20" s="92"/>
    </row>
  </sheetData>
  <sheetProtection sheet="1" objects="1" scenarios="1" formatCells="0" formatColumns="0" formatRows="0" insertColumns="0" insertRows="0"/>
  <mergeCells count="13">
    <mergeCell ref="A11:B12"/>
    <mergeCell ref="A7:B8"/>
    <mergeCell ref="A9:B10"/>
    <mergeCell ref="A20:F20"/>
    <mergeCell ref="A1:C1"/>
    <mergeCell ref="A19:F19"/>
    <mergeCell ref="A18:F18"/>
    <mergeCell ref="A17:F17"/>
    <mergeCell ref="A2:C2"/>
    <mergeCell ref="A13:B14"/>
    <mergeCell ref="A15:B16"/>
    <mergeCell ref="A3:B4"/>
    <mergeCell ref="A5:B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2007-01-11T08:27:23Z</cp:lastPrinted>
  <dcterms:created xsi:type="dcterms:W3CDTF">2003-08-15T00:02:44Z</dcterms:created>
  <dcterms:modified xsi:type="dcterms:W3CDTF">2007-04-12T02:27:07Z</dcterms:modified>
  <cp:category/>
  <cp:version/>
  <cp:contentType/>
  <cp:contentStatus/>
</cp:coreProperties>
</file>