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5" windowWidth="13620" windowHeight="7725" activeTab="0"/>
  </bookViews>
  <sheets>
    <sheet name="9-3" sheetId="1" r:id="rId1"/>
  </sheets>
  <definedNames>
    <definedName name="_xlnm.Print_Area" localSheetId="0">'9-3'!$A$1:$M$48</definedName>
  </definedNames>
  <calcPr fullCalcOnLoad="1"/>
</workbook>
</file>

<file path=xl/sharedStrings.xml><?xml version="1.0" encoding="utf-8"?>
<sst xmlns="http://schemas.openxmlformats.org/spreadsheetml/2006/main" count="109" uniqueCount="35">
  <si>
    <t>被保険者</t>
  </si>
  <si>
    <t>件　　数</t>
  </si>
  <si>
    <t>日　　数</t>
  </si>
  <si>
    <t>費 用 額</t>
  </si>
  <si>
    <t>受 診 率</t>
  </si>
  <si>
    <t>単　　　　位</t>
  </si>
  <si>
    <t>人</t>
  </si>
  <si>
    <t>件</t>
  </si>
  <si>
    <t>日</t>
  </si>
  <si>
    <t>円</t>
  </si>
  <si>
    <t>入　　　院</t>
  </si>
  <si>
    <t>一　　　般</t>
  </si>
  <si>
    <t>退 職 者</t>
  </si>
  <si>
    <t>老　　　人</t>
  </si>
  <si>
    <t>計</t>
  </si>
  <si>
    <t>入　院　外</t>
  </si>
  <si>
    <t>歯　　　科</t>
  </si>
  <si>
    <t>診 療 費 計</t>
  </si>
  <si>
    <t>療　養　費</t>
  </si>
  <si>
    <t>療養諸費</t>
  </si>
  <si>
    <t>％</t>
  </si>
  <si>
    <t xml:space="preserve">調　　　剤 </t>
  </si>
  <si>
    <t>訪問看護</t>
  </si>
  <si>
    <t>食事差額</t>
  </si>
  <si>
    <t>食事療養</t>
  </si>
  <si>
    <t>区　　分　／　項　　目</t>
  </si>
  <si>
    <t>-</t>
  </si>
  <si>
    <t>※ 診療費計は、入院・入院外・歯科の合計とする。</t>
  </si>
  <si>
    <t xml:space="preserve">※ 食事療養の件数・日数・一件当たり費用額・一日当たり費用額は、再掲である。 </t>
  </si>
  <si>
    <t>1件当たり　           費用額</t>
  </si>
  <si>
    <t>1人当たり　           費用額</t>
  </si>
  <si>
    <t>1日当たり　          費用額</t>
  </si>
  <si>
    <t>※ 療養諸費は、診療費計・調剤・訪問看護・療養費・食事差額の合計とする。</t>
  </si>
  <si>
    <t>（資料）市民生活部市民生活総室国保年金課調 （国民健康保険事業状況報告書）</t>
  </si>
  <si>
    <t>4　国民健康保険被保険者給付状況（平成18年度）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</si>
</sst>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0_);\(#,##0.00\)"/>
    <numFmt numFmtId="179" formatCode="#,##0.00_ "/>
    <numFmt numFmtId="180" formatCode="0_ "/>
    <numFmt numFmtId="181" formatCode="#,##0_);[Red]\(#,##0\)"/>
    <numFmt numFmtId="182" formatCode="#,##0.00_);[Red]\(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10" xfId="0" applyFont="1" applyBorder="1" applyAlignment="1">
      <alignment horizontal="right" vertic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shrinkToFit="1"/>
    </xf>
    <xf numFmtId="176" fontId="2" fillId="0" borderId="10" xfId="0" applyNumberFormat="1" applyFont="1" applyBorder="1" applyAlignment="1" applyProtection="1">
      <alignment vertical="center"/>
      <protection locked="0"/>
    </xf>
    <xf numFmtId="3" fontId="2" fillId="0" borderId="10" xfId="0" applyNumberFormat="1" applyFont="1" applyBorder="1" applyAlignment="1" applyProtection="1">
      <alignment horizontal="right"/>
      <protection locked="0"/>
    </xf>
    <xf numFmtId="176" fontId="2" fillId="0" borderId="10" xfId="0" applyNumberFormat="1" applyFont="1" applyBorder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horizontal="right" vertical="center"/>
      <protection/>
    </xf>
    <xf numFmtId="0" fontId="0" fillId="0" borderId="11" xfId="0" applyFont="1" applyBorder="1" applyAlignment="1">
      <alignment horizontal="center" vertical="center" shrinkToFit="1"/>
    </xf>
    <xf numFmtId="176" fontId="2" fillId="0" borderId="11" xfId="0" applyNumberFormat="1" applyFont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7" fontId="2" fillId="0" borderId="10" xfId="0" applyNumberFormat="1" applyFont="1" applyBorder="1" applyAlignment="1" applyProtection="1" quotePrefix="1">
      <alignment horizontal="right" vertical="center"/>
      <protection locked="0"/>
    </xf>
    <xf numFmtId="177" fontId="2" fillId="0" borderId="10" xfId="0" applyNumberFormat="1" applyFont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176" fontId="2" fillId="0" borderId="14" xfId="0" applyNumberFormat="1" applyFont="1" applyBorder="1" applyAlignment="1" applyProtection="1">
      <alignment vertical="center"/>
      <protection locked="0"/>
    </xf>
    <xf numFmtId="176" fontId="2" fillId="0" borderId="16" xfId="0" applyNumberFormat="1" applyFont="1" applyBorder="1" applyAlignment="1" applyProtection="1">
      <alignment vertical="center"/>
      <protection locked="0"/>
    </xf>
    <xf numFmtId="179" fontId="2" fillId="0" borderId="14" xfId="0" applyNumberFormat="1" applyFont="1" applyBorder="1" applyAlignment="1" applyProtection="1">
      <alignment vertical="center"/>
      <protection/>
    </xf>
    <xf numFmtId="179" fontId="2" fillId="0" borderId="16" xfId="0" applyNumberFormat="1" applyFont="1" applyBorder="1" applyAlignment="1" applyProtection="1">
      <alignment vertical="center"/>
      <protection/>
    </xf>
    <xf numFmtId="176" fontId="2" fillId="0" borderId="14" xfId="0" applyNumberFormat="1" applyFont="1" applyBorder="1" applyAlignment="1" applyProtection="1">
      <alignment vertical="center"/>
      <protection/>
    </xf>
    <xf numFmtId="176" fontId="2" fillId="0" borderId="16" xfId="0" applyNumberFormat="1" applyFont="1" applyBorder="1" applyAlignment="1" applyProtection="1">
      <alignment vertical="center"/>
      <protection/>
    </xf>
    <xf numFmtId="176" fontId="2" fillId="0" borderId="17" xfId="0" applyNumberFormat="1" applyFont="1" applyBorder="1" applyAlignment="1" applyProtection="1">
      <alignment vertical="center"/>
      <protection/>
    </xf>
    <xf numFmtId="176" fontId="2" fillId="0" borderId="18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>
      <alignment horizontal="center" vertical="center" shrinkToFit="1"/>
    </xf>
    <xf numFmtId="176" fontId="2" fillId="0" borderId="10" xfId="0" applyNumberFormat="1" applyFont="1" applyBorder="1" applyAlignment="1" applyProtection="1">
      <alignment horizontal="right" vertical="center"/>
      <protection/>
    </xf>
    <xf numFmtId="176" fontId="2" fillId="0" borderId="10" xfId="0" applyNumberFormat="1" applyFont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176" fontId="2" fillId="33" borderId="14" xfId="0" applyNumberFormat="1" applyFont="1" applyFill="1" applyBorder="1" applyAlignment="1" applyProtection="1">
      <alignment horizontal="right" vertical="center"/>
      <protection locked="0"/>
    </xf>
    <xf numFmtId="176" fontId="2" fillId="33" borderId="16" xfId="0" applyNumberFormat="1" applyFont="1" applyFill="1" applyBorder="1" applyAlignment="1" applyProtection="1">
      <alignment horizontal="right" vertical="center"/>
      <protection locked="0"/>
    </xf>
    <xf numFmtId="176" fontId="2" fillId="0" borderId="14" xfId="0" applyNumberFormat="1" applyFont="1" applyBorder="1" applyAlignment="1" applyProtection="1">
      <alignment horizontal="right" vertical="center"/>
      <protection locked="0"/>
    </xf>
    <xf numFmtId="176" fontId="2" fillId="0" borderId="16" xfId="0" applyNumberFormat="1" applyFont="1" applyBorder="1" applyAlignment="1" applyProtection="1">
      <alignment horizontal="right" vertical="center"/>
      <protection locked="0"/>
    </xf>
    <xf numFmtId="177" fontId="2" fillId="0" borderId="14" xfId="0" applyNumberFormat="1" applyFont="1" applyBorder="1" applyAlignment="1" applyProtection="1">
      <alignment vertical="center"/>
      <protection/>
    </xf>
    <xf numFmtId="177" fontId="2" fillId="0" borderId="16" xfId="0" applyNumberFormat="1" applyFont="1" applyBorder="1" applyAlignment="1" applyProtection="1">
      <alignment vertical="center"/>
      <protection/>
    </xf>
    <xf numFmtId="177" fontId="2" fillId="0" borderId="10" xfId="0" applyNumberFormat="1" applyFont="1" applyBorder="1" applyAlignment="1" applyProtection="1" quotePrefix="1">
      <alignment horizontal="right" vertical="center"/>
      <protection/>
    </xf>
    <xf numFmtId="177" fontId="2" fillId="0" borderId="10" xfId="0" applyNumberFormat="1" applyFont="1" applyBorder="1" applyAlignment="1" applyProtection="1">
      <alignment horizontal="right" vertical="center"/>
      <protection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:C3"/>
    </sheetView>
  </sheetViews>
  <sheetFormatPr defaultColWidth="9.00390625" defaultRowHeight="13.5"/>
  <cols>
    <col min="1" max="1" width="7.125" style="3" customWidth="1"/>
    <col min="2" max="2" width="3.625" style="3" customWidth="1"/>
    <col min="3" max="4" width="8.625" style="3" customWidth="1"/>
    <col min="5" max="5" width="10.625" style="3" customWidth="1"/>
    <col min="6" max="7" width="5.125" style="3" customWidth="1"/>
    <col min="8" max="8" width="14.625" style="3" customWidth="1"/>
    <col min="9" max="10" width="4.625" style="3" customWidth="1"/>
    <col min="11" max="13" width="8.625" style="3" customWidth="1"/>
    <col min="14" max="17" width="9.00390625" style="2" customWidth="1"/>
    <col min="18" max="16384" width="9.00390625" style="3" customWidth="1"/>
  </cols>
  <sheetData>
    <row r="1" spans="1:13" s="2" customFormat="1" ht="15.75" customHeight="1">
      <c r="A1" s="18" t="s">
        <v>34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.75" customHeight="1">
      <c r="A2" s="28" t="s">
        <v>25</v>
      </c>
      <c r="B2" s="32"/>
      <c r="C2" s="29"/>
      <c r="D2" s="26" t="s">
        <v>0</v>
      </c>
      <c r="E2" s="26" t="s">
        <v>1</v>
      </c>
      <c r="F2" s="28" t="s">
        <v>2</v>
      </c>
      <c r="G2" s="29"/>
      <c r="H2" s="26" t="s">
        <v>3</v>
      </c>
      <c r="I2" s="28" t="s">
        <v>4</v>
      </c>
      <c r="J2" s="29"/>
      <c r="K2" s="19" t="s">
        <v>29</v>
      </c>
      <c r="L2" s="19" t="s">
        <v>30</v>
      </c>
      <c r="M2" s="19" t="s">
        <v>31</v>
      </c>
    </row>
    <row r="3" spans="1:13" ht="15.75" customHeight="1">
      <c r="A3" s="30"/>
      <c r="B3" s="33"/>
      <c r="C3" s="31"/>
      <c r="D3" s="27"/>
      <c r="E3" s="27"/>
      <c r="F3" s="30"/>
      <c r="G3" s="31"/>
      <c r="H3" s="27"/>
      <c r="I3" s="30"/>
      <c r="J3" s="31"/>
      <c r="K3" s="20"/>
      <c r="L3" s="20"/>
      <c r="M3" s="20"/>
    </row>
    <row r="4" spans="1:13" ht="15.75" customHeight="1">
      <c r="A4" s="21" t="s">
        <v>5</v>
      </c>
      <c r="B4" s="22"/>
      <c r="C4" s="23"/>
      <c r="D4" s="1" t="s">
        <v>6</v>
      </c>
      <c r="E4" s="1" t="s">
        <v>7</v>
      </c>
      <c r="F4" s="24" t="s">
        <v>8</v>
      </c>
      <c r="G4" s="25"/>
      <c r="H4" s="1" t="s">
        <v>9</v>
      </c>
      <c r="I4" s="24" t="s">
        <v>20</v>
      </c>
      <c r="J4" s="25"/>
      <c r="K4" s="1" t="s">
        <v>9</v>
      </c>
      <c r="L4" s="1" t="s">
        <v>9</v>
      </c>
      <c r="M4" s="1" t="s">
        <v>9</v>
      </c>
    </row>
    <row r="5" spans="1:13" ht="15.75" customHeight="1">
      <c r="A5" s="34" t="s">
        <v>10</v>
      </c>
      <c r="B5" s="35"/>
      <c r="C5" s="4" t="s">
        <v>11</v>
      </c>
      <c r="D5" s="5">
        <v>50516</v>
      </c>
      <c r="E5" s="5">
        <v>9253</v>
      </c>
      <c r="F5" s="40">
        <v>168631</v>
      </c>
      <c r="G5" s="41"/>
      <c r="H5" s="6">
        <v>3870391026</v>
      </c>
      <c r="I5" s="42">
        <f>E5/D5*100</f>
        <v>18.31696888114657</v>
      </c>
      <c r="J5" s="43"/>
      <c r="K5" s="7">
        <f aca="true" t="shared" si="0" ref="K5:K42">H5/E5</f>
        <v>418284.99146222847</v>
      </c>
      <c r="L5" s="7">
        <f aca="true" t="shared" si="1" ref="L5:L36">H5/D5</f>
        <v>76617.13172064297</v>
      </c>
      <c r="M5" s="7">
        <f aca="true" t="shared" si="2" ref="M5:M32">H5/F5</f>
        <v>22951.83581903683</v>
      </c>
    </row>
    <row r="6" spans="1:13" ht="15.75" customHeight="1">
      <c r="A6" s="36"/>
      <c r="B6" s="37"/>
      <c r="C6" s="4" t="s">
        <v>12</v>
      </c>
      <c r="D6" s="5">
        <v>10893</v>
      </c>
      <c r="E6" s="5">
        <v>2912</v>
      </c>
      <c r="F6" s="40">
        <v>43458</v>
      </c>
      <c r="G6" s="41"/>
      <c r="H6" s="6">
        <v>1347291760</v>
      </c>
      <c r="I6" s="42">
        <f>E6/D6*100</f>
        <v>26.732764160470023</v>
      </c>
      <c r="J6" s="43"/>
      <c r="K6" s="7">
        <f t="shared" si="0"/>
        <v>462668.87362637365</v>
      </c>
      <c r="L6" s="7">
        <f t="shared" si="1"/>
        <v>123684.17883044157</v>
      </c>
      <c r="M6" s="7">
        <f t="shared" si="2"/>
        <v>31002.15748538819</v>
      </c>
    </row>
    <row r="7" spans="1:13" ht="15.75" customHeight="1">
      <c r="A7" s="36"/>
      <c r="B7" s="37"/>
      <c r="C7" s="4" t="s">
        <v>13</v>
      </c>
      <c r="D7" s="5">
        <v>20432</v>
      </c>
      <c r="E7" s="5">
        <v>16589</v>
      </c>
      <c r="F7" s="40">
        <v>326234</v>
      </c>
      <c r="G7" s="41"/>
      <c r="H7" s="6">
        <v>7351792152</v>
      </c>
      <c r="I7" s="42">
        <f>E7/D7*100</f>
        <v>81.1912685982772</v>
      </c>
      <c r="J7" s="43"/>
      <c r="K7" s="7">
        <f t="shared" si="0"/>
        <v>443172.71396708663</v>
      </c>
      <c r="L7" s="7">
        <f t="shared" si="1"/>
        <v>359817.5485512921</v>
      </c>
      <c r="M7" s="7">
        <f t="shared" si="2"/>
        <v>22535.333999521816</v>
      </c>
    </row>
    <row r="8" spans="1:13" ht="15.75" customHeight="1">
      <c r="A8" s="38"/>
      <c r="B8" s="39"/>
      <c r="C8" s="4" t="s">
        <v>14</v>
      </c>
      <c r="D8" s="7">
        <f>SUM(D5:D7)</f>
        <v>81841</v>
      </c>
      <c r="E8" s="7">
        <f>SUM(E5:E7)</f>
        <v>28754</v>
      </c>
      <c r="F8" s="44">
        <f>SUM(F5:G7)</f>
        <v>538323</v>
      </c>
      <c r="G8" s="45"/>
      <c r="H8" s="7">
        <f>SUM(H5:H7)</f>
        <v>12569474938</v>
      </c>
      <c r="I8" s="42">
        <f>E8/D8*100</f>
        <v>35.13397930132818</v>
      </c>
      <c r="J8" s="43"/>
      <c r="K8" s="7">
        <f t="shared" si="0"/>
        <v>437138.30903526465</v>
      </c>
      <c r="L8" s="7">
        <f t="shared" si="1"/>
        <v>153584.0830146259</v>
      </c>
      <c r="M8" s="7">
        <f t="shared" si="2"/>
        <v>23349.318045114178</v>
      </c>
    </row>
    <row r="9" spans="1:13" ht="15.75" customHeight="1">
      <c r="A9" s="34" t="s">
        <v>15</v>
      </c>
      <c r="B9" s="35"/>
      <c r="C9" s="4" t="s">
        <v>11</v>
      </c>
      <c r="D9" s="5">
        <v>50516</v>
      </c>
      <c r="E9" s="5">
        <v>328069</v>
      </c>
      <c r="F9" s="40">
        <v>586914</v>
      </c>
      <c r="G9" s="41"/>
      <c r="H9" s="6">
        <v>4176898440</v>
      </c>
      <c r="I9" s="42">
        <f aca="true" t="shared" si="3" ref="I9:I44">E9/D9*100</f>
        <v>649.4358223137224</v>
      </c>
      <c r="J9" s="43"/>
      <c r="K9" s="7">
        <f t="shared" si="0"/>
        <v>12731.768134142512</v>
      </c>
      <c r="L9" s="7">
        <f t="shared" si="1"/>
        <v>82684.6630770449</v>
      </c>
      <c r="M9" s="7">
        <f t="shared" si="2"/>
        <v>7116.712908535152</v>
      </c>
    </row>
    <row r="10" spans="1:13" ht="15.75" customHeight="1">
      <c r="A10" s="36"/>
      <c r="B10" s="37"/>
      <c r="C10" s="4" t="s">
        <v>12</v>
      </c>
      <c r="D10" s="5">
        <v>10893</v>
      </c>
      <c r="E10" s="5">
        <v>136144</v>
      </c>
      <c r="F10" s="40">
        <v>250358</v>
      </c>
      <c r="G10" s="41"/>
      <c r="H10" s="6">
        <v>1755906269</v>
      </c>
      <c r="I10" s="42">
        <f t="shared" si="3"/>
        <v>1249.8301661617554</v>
      </c>
      <c r="J10" s="43"/>
      <c r="K10" s="7">
        <f t="shared" si="0"/>
        <v>12897.41941620637</v>
      </c>
      <c r="L10" s="7">
        <f t="shared" si="1"/>
        <v>161195.83852015054</v>
      </c>
      <c r="M10" s="7">
        <f t="shared" si="2"/>
        <v>7013.581627109978</v>
      </c>
    </row>
    <row r="11" spans="1:13" ht="15.75" customHeight="1">
      <c r="A11" s="36"/>
      <c r="B11" s="37"/>
      <c r="C11" s="4" t="s">
        <v>13</v>
      </c>
      <c r="D11" s="5">
        <v>20432</v>
      </c>
      <c r="E11" s="5">
        <v>331763</v>
      </c>
      <c r="F11" s="40">
        <v>672975</v>
      </c>
      <c r="G11" s="41"/>
      <c r="H11" s="6">
        <v>5051707731</v>
      </c>
      <c r="I11" s="42">
        <f t="shared" si="3"/>
        <v>1623.742169146437</v>
      </c>
      <c r="J11" s="43"/>
      <c r="K11" s="7">
        <f t="shared" si="0"/>
        <v>15226.85691593095</v>
      </c>
      <c r="L11" s="7">
        <f t="shared" si="1"/>
        <v>247244.89677956147</v>
      </c>
      <c r="M11" s="7">
        <f t="shared" si="2"/>
        <v>7506.531046472752</v>
      </c>
    </row>
    <row r="12" spans="1:13" ht="15.75" customHeight="1">
      <c r="A12" s="38"/>
      <c r="B12" s="39"/>
      <c r="C12" s="4" t="s">
        <v>14</v>
      </c>
      <c r="D12" s="7">
        <f>SUM(D9:D11)</f>
        <v>81841</v>
      </c>
      <c r="E12" s="7">
        <f>SUM(E9:E11)</f>
        <v>795976</v>
      </c>
      <c r="F12" s="44">
        <f>SUM(F9:G11)</f>
        <v>1510247</v>
      </c>
      <c r="G12" s="45"/>
      <c r="H12" s="8">
        <f>SUM(H9:H11)</f>
        <v>10984512440</v>
      </c>
      <c r="I12" s="42">
        <f t="shared" si="3"/>
        <v>972.5883114820201</v>
      </c>
      <c r="J12" s="43"/>
      <c r="K12" s="7">
        <f t="shared" si="0"/>
        <v>13800.054825773641</v>
      </c>
      <c r="L12" s="7">
        <f t="shared" si="1"/>
        <v>134217.72021358486</v>
      </c>
      <c r="M12" s="7">
        <f t="shared" si="2"/>
        <v>7273.321807624846</v>
      </c>
    </row>
    <row r="13" spans="1:13" ht="15.75" customHeight="1">
      <c r="A13" s="34" t="s">
        <v>16</v>
      </c>
      <c r="B13" s="35"/>
      <c r="C13" s="4" t="s">
        <v>11</v>
      </c>
      <c r="D13" s="5">
        <v>50516</v>
      </c>
      <c r="E13" s="5">
        <v>62193</v>
      </c>
      <c r="F13" s="40">
        <v>147690</v>
      </c>
      <c r="G13" s="41"/>
      <c r="H13" s="6">
        <v>901647566</v>
      </c>
      <c r="I13" s="42">
        <f t="shared" si="3"/>
        <v>123.11544857074985</v>
      </c>
      <c r="J13" s="43"/>
      <c r="K13" s="7">
        <f t="shared" si="0"/>
        <v>14497.5731352403</v>
      </c>
      <c r="L13" s="7">
        <f t="shared" si="1"/>
        <v>17848.75219732362</v>
      </c>
      <c r="M13" s="7">
        <f t="shared" si="2"/>
        <v>6105.000785428939</v>
      </c>
    </row>
    <row r="14" spans="1:13" ht="15.75" customHeight="1">
      <c r="A14" s="36"/>
      <c r="B14" s="37"/>
      <c r="C14" s="4" t="s">
        <v>12</v>
      </c>
      <c r="D14" s="5">
        <v>10893</v>
      </c>
      <c r="E14" s="5">
        <v>12391</v>
      </c>
      <c r="F14" s="40">
        <v>57290</v>
      </c>
      <c r="G14" s="41"/>
      <c r="H14" s="6">
        <v>348789770</v>
      </c>
      <c r="I14" s="42">
        <f t="shared" si="3"/>
        <v>113.75195079408795</v>
      </c>
      <c r="J14" s="43"/>
      <c r="K14" s="7">
        <f t="shared" si="0"/>
        <v>28148.63772092648</v>
      </c>
      <c r="L14" s="7">
        <f t="shared" si="1"/>
        <v>32019.624529514367</v>
      </c>
      <c r="M14" s="7">
        <f t="shared" si="2"/>
        <v>6088.144004189213</v>
      </c>
    </row>
    <row r="15" spans="1:13" ht="15.75" customHeight="1">
      <c r="A15" s="36"/>
      <c r="B15" s="37"/>
      <c r="C15" s="4" t="s">
        <v>13</v>
      </c>
      <c r="D15" s="5">
        <v>20432</v>
      </c>
      <c r="E15" s="5">
        <v>32358</v>
      </c>
      <c r="F15" s="40">
        <v>81471</v>
      </c>
      <c r="G15" s="41"/>
      <c r="H15" s="6">
        <v>536966670</v>
      </c>
      <c r="I15" s="42">
        <f t="shared" si="3"/>
        <v>158.36922474549726</v>
      </c>
      <c r="J15" s="43"/>
      <c r="K15" s="7">
        <f t="shared" si="0"/>
        <v>16594.55683293158</v>
      </c>
      <c r="L15" s="7">
        <f t="shared" si="1"/>
        <v>26280.67100626468</v>
      </c>
      <c r="M15" s="7">
        <f t="shared" si="2"/>
        <v>6590.893324004861</v>
      </c>
    </row>
    <row r="16" spans="1:13" ht="15.75" customHeight="1">
      <c r="A16" s="36"/>
      <c r="B16" s="37"/>
      <c r="C16" s="9" t="s">
        <v>14</v>
      </c>
      <c r="D16" s="10">
        <f>SUM(D13:D15)</f>
        <v>81841</v>
      </c>
      <c r="E16" s="10">
        <f>SUM(E13:E15)</f>
        <v>106942</v>
      </c>
      <c r="F16" s="46">
        <f>SUM(F13:G15)</f>
        <v>286451</v>
      </c>
      <c r="G16" s="47"/>
      <c r="H16" s="8">
        <f>SUM(H13:H15)</f>
        <v>1787404006</v>
      </c>
      <c r="I16" s="42">
        <f t="shared" si="3"/>
        <v>130.6704463532948</v>
      </c>
      <c r="J16" s="43"/>
      <c r="K16" s="7">
        <f t="shared" si="0"/>
        <v>16713.77013708365</v>
      </c>
      <c r="L16" s="7">
        <f t="shared" si="1"/>
        <v>21839.9580405909</v>
      </c>
      <c r="M16" s="7">
        <f t="shared" si="2"/>
        <v>6239.824633183337</v>
      </c>
    </row>
    <row r="17" spans="1:13" ht="15.75" customHeight="1">
      <c r="A17" s="48" t="s">
        <v>17</v>
      </c>
      <c r="B17" s="48"/>
      <c r="C17" s="4" t="s">
        <v>11</v>
      </c>
      <c r="D17" s="5">
        <v>50516</v>
      </c>
      <c r="E17" s="7">
        <f aca="true" t="shared" si="4" ref="E17:F19">E5+E9+E13</f>
        <v>399515</v>
      </c>
      <c r="F17" s="49">
        <f t="shared" si="4"/>
        <v>903235</v>
      </c>
      <c r="G17" s="49"/>
      <c r="H17" s="8">
        <f>H5+H9+H13</f>
        <v>8948937032</v>
      </c>
      <c r="I17" s="42">
        <f t="shared" si="3"/>
        <v>790.8682397656188</v>
      </c>
      <c r="J17" s="43"/>
      <c r="K17" s="7">
        <f t="shared" si="0"/>
        <v>22399.501976146075</v>
      </c>
      <c r="L17" s="7">
        <f t="shared" si="1"/>
        <v>177150.54699501148</v>
      </c>
      <c r="M17" s="7">
        <f t="shared" si="2"/>
        <v>9907.650868267949</v>
      </c>
    </row>
    <row r="18" spans="1:13" ht="15.75" customHeight="1">
      <c r="A18" s="48"/>
      <c r="B18" s="48"/>
      <c r="C18" s="4" t="s">
        <v>12</v>
      </c>
      <c r="D18" s="5">
        <v>10893</v>
      </c>
      <c r="E18" s="7">
        <f t="shared" si="4"/>
        <v>151447</v>
      </c>
      <c r="F18" s="49">
        <f t="shared" si="4"/>
        <v>351106</v>
      </c>
      <c r="G18" s="49"/>
      <c r="H18" s="8">
        <f>H6+H10+H14</f>
        <v>3451987799</v>
      </c>
      <c r="I18" s="42">
        <f t="shared" si="3"/>
        <v>1390.3148811163132</v>
      </c>
      <c r="J18" s="43"/>
      <c r="K18" s="7">
        <f t="shared" si="0"/>
        <v>22793.371932095055</v>
      </c>
      <c r="L18" s="7">
        <f t="shared" si="1"/>
        <v>316899.6418801065</v>
      </c>
      <c r="M18" s="7">
        <f t="shared" si="2"/>
        <v>9831.753940405462</v>
      </c>
    </row>
    <row r="19" spans="1:13" ht="15.75" customHeight="1">
      <c r="A19" s="48"/>
      <c r="B19" s="48"/>
      <c r="C19" s="4" t="s">
        <v>13</v>
      </c>
      <c r="D19" s="5">
        <v>20432</v>
      </c>
      <c r="E19" s="7">
        <f t="shared" si="4"/>
        <v>380710</v>
      </c>
      <c r="F19" s="49">
        <f t="shared" si="4"/>
        <v>1080680</v>
      </c>
      <c r="G19" s="49"/>
      <c r="H19" s="8">
        <f>H7+H11+H15</f>
        <v>12940466553</v>
      </c>
      <c r="I19" s="42">
        <f t="shared" si="3"/>
        <v>1863.3026624902116</v>
      </c>
      <c r="J19" s="43"/>
      <c r="K19" s="7">
        <f t="shared" si="0"/>
        <v>33990.35106248851</v>
      </c>
      <c r="L19" s="7">
        <f t="shared" si="1"/>
        <v>633343.1163371182</v>
      </c>
      <c r="M19" s="7">
        <f t="shared" si="2"/>
        <v>11974.374054299145</v>
      </c>
    </row>
    <row r="20" spans="1:13" ht="15.75" customHeight="1">
      <c r="A20" s="48"/>
      <c r="B20" s="48"/>
      <c r="C20" s="4" t="s">
        <v>14</v>
      </c>
      <c r="D20" s="7">
        <f>SUM(D17:D19)</f>
        <v>81841</v>
      </c>
      <c r="E20" s="7">
        <f>SUM(E17:E19)</f>
        <v>931672</v>
      </c>
      <c r="F20" s="50">
        <f>SUM(F17:G19)</f>
        <v>2335021</v>
      </c>
      <c r="G20" s="50"/>
      <c r="H20" s="8">
        <f>SUM(H17:H19)</f>
        <v>25341391384</v>
      </c>
      <c r="I20" s="42">
        <f t="shared" si="3"/>
        <v>1138.392737136643</v>
      </c>
      <c r="J20" s="43"/>
      <c r="K20" s="7">
        <f t="shared" si="0"/>
        <v>27199.906602323565</v>
      </c>
      <c r="L20" s="7">
        <f t="shared" si="1"/>
        <v>309641.7612688017</v>
      </c>
      <c r="M20" s="7">
        <f t="shared" si="2"/>
        <v>10852.74667080082</v>
      </c>
    </row>
    <row r="21" spans="1:13" ht="15.75" customHeight="1">
      <c r="A21" s="48" t="s">
        <v>21</v>
      </c>
      <c r="B21" s="48"/>
      <c r="C21" s="4" t="s">
        <v>11</v>
      </c>
      <c r="D21" s="5">
        <v>50516</v>
      </c>
      <c r="E21" s="5">
        <v>166446</v>
      </c>
      <c r="F21" s="51" t="s">
        <v>26</v>
      </c>
      <c r="G21" s="51"/>
      <c r="H21" s="6">
        <v>1557812544</v>
      </c>
      <c r="I21" s="42">
        <f t="shared" si="3"/>
        <v>329.49164621110145</v>
      </c>
      <c r="J21" s="43"/>
      <c r="K21" s="7">
        <f t="shared" si="0"/>
        <v>9359.266933419847</v>
      </c>
      <c r="L21" s="7">
        <f t="shared" si="1"/>
        <v>30838.002692216327</v>
      </c>
      <c r="M21" s="12" t="s">
        <v>26</v>
      </c>
    </row>
    <row r="22" spans="1:13" ht="15.75" customHeight="1">
      <c r="A22" s="48"/>
      <c r="B22" s="48"/>
      <c r="C22" s="4" t="s">
        <v>12</v>
      </c>
      <c r="D22" s="5">
        <v>10893</v>
      </c>
      <c r="E22" s="5">
        <v>72209</v>
      </c>
      <c r="F22" s="51" t="s">
        <v>26</v>
      </c>
      <c r="G22" s="51"/>
      <c r="H22" s="6">
        <v>792290173</v>
      </c>
      <c r="I22" s="42">
        <f t="shared" si="3"/>
        <v>662.8936013953916</v>
      </c>
      <c r="J22" s="43"/>
      <c r="K22" s="7">
        <f t="shared" si="0"/>
        <v>10972.18037917711</v>
      </c>
      <c r="L22" s="7">
        <f t="shared" si="1"/>
        <v>72733.88166712568</v>
      </c>
      <c r="M22" s="12" t="s">
        <v>26</v>
      </c>
    </row>
    <row r="23" spans="1:13" ht="15.75" customHeight="1">
      <c r="A23" s="48"/>
      <c r="B23" s="48"/>
      <c r="C23" s="4" t="s">
        <v>13</v>
      </c>
      <c r="D23" s="5">
        <v>20432</v>
      </c>
      <c r="E23" s="5">
        <v>184778</v>
      </c>
      <c r="F23" s="51" t="s">
        <v>26</v>
      </c>
      <c r="G23" s="51"/>
      <c r="H23" s="6">
        <v>2308680238</v>
      </c>
      <c r="I23" s="42">
        <f t="shared" si="3"/>
        <v>904.3559122944401</v>
      </c>
      <c r="J23" s="43"/>
      <c r="K23" s="7">
        <f t="shared" si="0"/>
        <v>12494.345852861272</v>
      </c>
      <c r="L23" s="7">
        <f t="shared" si="1"/>
        <v>112993.3554228661</v>
      </c>
      <c r="M23" s="12" t="s">
        <v>26</v>
      </c>
    </row>
    <row r="24" spans="1:13" ht="15.75" customHeight="1">
      <c r="A24" s="48"/>
      <c r="B24" s="48"/>
      <c r="C24" s="4" t="s">
        <v>14</v>
      </c>
      <c r="D24" s="7">
        <f>SUM(D21:D23)</f>
        <v>81841</v>
      </c>
      <c r="E24" s="7">
        <f>SUM(E21:E23)</f>
        <v>423433</v>
      </c>
      <c r="F24" s="52" t="s">
        <v>26</v>
      </c>
      <c r="G24" s="53"/>
      <c r="H24" s="8">
        <f>SUM(H21:H23)</f>
        <v>4658782955</v>
      </c>
      <c r="I24" s="42">
        <f t="shared" si="3"/>
        <v>517.384929314158</v>
      </c>
      <c r="J24" s="43"/>
      <c r="K24" s="7">
        <f t="shared" si="0"/>
        <v>11002.408775414293</v>
      </c>
      <c r="L24" s="7">
        <f t="shared" si="1"/>
        <v>56924.80486553194</v>
      </c>
      <c r="M24" s="12" t="s">
        <v>26</v>
      </c>
    </row>
    <row r="25" spans="1:13" ht="14.25">
      <c r="A25" s="48" t="s">
        <v>24</v>
      </c>
      <c r="B25" s="48"/>
      <c r="C25" s="4" t="s">
        <v>11</v>
      </c>
      <c r="D25" s="5">
        <v>50516</v>
      </c>
      <c r="E25" s="13">
        <v>8856</v>
      </c>
      <c r="F25" s="54">
        <v>168631</v>
      </c>
      <c r="G25" s="55"/>
      <c r="H25" s="6">
        <v>305068081</v>
      </c>
      <c r="I25" s="56">
        <f t="shared" si="3"/>
        <v>17.531079262015993</v>
      </c>
      <c r="J25" s="57"/>
      <c r="K25" s="14">
        <f t="shared" si="0"/>
        <v>34447.61528906956</v>
      </c>
      <c r="L25" s="7">
        <f t="shared" si="1"/>
        <v>6039.038740201125</v>
      </c>
      <c r="M25" s="14">
        <f t="shared" si="2"/>
        <v>1809.0865914333663</v>
      </c>
    </row>
    <row r="26" spans="1:13" ht="14.25">
      <c r="A26" s="48"/>
      <c r="B26" s="48"/>
      <c r="C26" s="4" t="s">
        <v>12</v>
      </c>
      <c r="D26" s="5">
        <v>10893</v>
      </c>
      <c r="E26" s="13">
        <v>2780</v>
      </c>
      <c r="F26" s="54">
        <v>13458</v>
      </c>
      <c r="G26" s="55"/>
      <c r="H26" s="6">
        <v>73898407</v>
      </c>
      <c r="I26" s="56">
        <f t="shared" si="3"/>
        <v>25.520976774075095</v>
      </c>
      <c r="J26" s="57"/>
      <c r="K26" s="14">
        <f t="shared" si="0"/>
        <v>26582.160791366907</v>
      </c>
      <c r="L26" s="7">
        <f t="shared" si="1"/>
        <v>6784.027081612045</v>
      </c>
      <c r="M26" s="14">
        <f t="shared" si="2"/>
        <v>5491.039307475107</v>
      </c>
    </row>
    <row r="27" spans="1:13" ht="14.25">
      <c r="A27" s="48"/>
      <c r="B27" s="48"/>
      <c r="C27" s="4" t="s">
        <v>13</v>
      </c>
      <c r="D27" s="5">
        <v>20432</v>
      </c>
      <c r="E27" s="13">
        <v>15674</v>
      </c>
      <c r="F27" s="54">
        <v>326234</v>
      </c>
      <c r="G27" s="55"/>
      <c r="H27" s="6">
        <v>588353980</v>
      </c>
      <c r="I27" s="56">
        <f t="shared" si="3"/>
        <v>76.71299921691464</v>
      </c>
      <c r="J27" s="57"/>
      <c r="K27" s="14">
        <f t="shared" si="0"/>
        <v>37536.93887967335</v>
      </c>
      <c r="L27" s="7">
        <f t="shared" si="1"/>
        <v>28795.711628817542</v>
      </c>
      <c r="M27" s="14">
        <f t="shared" si="2"/>
        <v>1803.4722928940575</v>
      </c>
    </row>
    <row r="28" spans="1:13" ht="14.25">
      <c r="A28" s="48"/>
      <c r="B28" s="48"/>
      <c r="C28" s="4" t="s">
        <v>14</v>
      </c>
      <c r="D28" s="7">
        <f>SUM(D25:D27)</f>
        <v>81841</v>
      </c>
      <c r="E28" s="14">
        <f>SUM(E25:E27)</f>
        <v>27310</v>
      </c>
      <c r="F28" s="58">
        <f>SUM(F25:G27)</f>
        <v>508323</v>
      </c>
      <c r="G28" s="59"/>
      <c r="H28" s="8">
        <f>SUM(H25:H27)</f>
        <v>967320468</v>
      </c>
      <c r="I28" s="56">
        <f t="shared" si="3"/>
        <v>33.36958248310749</v>
      </c>
      <c r="J28" s="57"/>
      <c r="K28" s="14">
        <f t="shared" si="0"/>
        <v>35420.009813255216</v>
      </c>
      <c r="L28" s="7">
        <f t="shared" si="1"/>
        <v>11819.509390158966</v>
      </c>
      <c r="M28" s="14">
        <f t="shared" si="2"/>
        <v>1902.9641940262393</v>
      </c>
    </row>
    <row r="29" spans="1:13" ht="14.25">
      <c r="A29" s="48" t="s">
        <v>22</v>
      </c>
      <c r="B29" s="48"/>
      <c r="C29" s="4" t="s">
        <v>11</v>
      </c>
      <c r="D29" s="5">
        <v>50516</v>
      </c>
      <c r="E29" s="5">
        <v>230</v>
      </c>
      <c r="F29" s="60">
        <v>1788</v>
      </c>
      <c r="G29" s="60"/>
      <c r="H29" s="6">
        <v>18434350</v>
      </c>
      <c r="I29" s="42">
        <f t="shared" si="3"/>
        <v>0.4553012906801805</v>
      </c>
      <c r="J29" s="43"/>
      <c r="K29" s="7">
        <f t="shared" si="0"/>
        <v>80149.34782608696</v>
      </c>
      <c r="L29" s="7">
        <f t="shared" si="1"/>
        <v>364.9210151239211</v>
      </c>
      <c r="M29" s="7">
        <f t="shared" si="2"/>
        <v>10310.039149888144</v>
      </c>
    </row>
    <row r="30" spans="1:13" ht="14.25">
      <c r="A30" s="48"/>
      <c r="B30" s="48"/>
      <c r="C30" s="4" t="s">
        <v>12</v>
      </c>
      <c r="D30" s="5">
        <v>10893</v>
      </c>
      <c r="E30" s="5">
        <v>110</v>
      </c>
      <c r="F30" s="60">
        <v>911</v>
      </c>
      <c r="G30" s="60"/>
      <c r="H30" s="6">
        <v>10044900</v>
      </c>
      <c r="I30" s="42">
        <f t="shared" si="3"/>
        <v>1.0098228219957772</v>
      </c>
      <c r="J30" s="43"/>
      <c r="K30" s="7">
        <f t="shared" si="0"/>
        <v>91317.27272727272</v>
      </c>
      <c r="L30" s="7">
        <f t="shared" si="1"/>
        <v>922.1426604241256</v>
      </c>
      <c r="M30" s="7">
        <f t="shared" si="2"/>
        <v>11026.234906695938</v>
      </c>
    </row>
    <row r="31" spans="1:13" ht="14.25">
      <c r="A31" s="48"/>
      <c r="B31" s="48"/>
      <c r="C31" s="4" t="s">
        <v>13</v>
      </c>
      <c r="D31" s="5">
        <v>20432</v>
      </c>
      <c r="E31" s="5">
        <v>563</v>
      </c>
      <c r="F31" s="60">
        <v>4443</v>
      </c>
      <c r="G31" s="60"/>
      <c r="H31" s="6">
        <v>42545850</v>
      </c>
      <c r="I31" s="42">
        <f t="shared" si="3"/>
        <v>2.755481597494127</v>
      </c>
      <c r="J31" s="43"/>
      <c r="K31" s="7">
        <f t="shared" si="0"/>
        <v>75569.89342806394</v>
      </c>
      <c r="L31" s="7">
        <f t="shared" si="1"/>
        <v>2082.3145066562256</v>
      </c>
      <c r="M31" s="7">
        <f t="shared" si="2"/>
        <v>9575.92842673869</v>
      </c>
    </row>
    <row r="32" spans="1:13" ht="14.25">
      <c r="A32" s="48"/>
      <c r="B32" s="48"/>
      <c r="C32" s="4" t="s">
        <v>14</v>
      </c>
      <c r="D32" s="7">
        <f>SUM(D29:D31)</f>
        <v>81841</v>
      </c>
      <c r="E32" s="7">
        <f>SUM(E29:E31)</f>
        <v>903</v>
      </c>
      <c r="F32" s="49">
        <f>SUM(F29:F31)</f>
        <v>7142</v>
      </c>
      <c r="G32" s="49"/>
      <c r="H32" s="8">
        <f>SUM(H29:H31)</f>
        <v>71025100</v>
      </c>
      <c r="I32" s="42">
        <f t="shared" si="3"/>
        <v>1.1033589521144658</v>
      </c>
      <c r="J32" s="43"/>
      <c r="K32" s="7">
        <f t="shared" si="0"/>
        <v>78654.5957918051</v>
      </c>
      <c r="L32" s="7">
        <f t="shared" si="1"/>
        <v>867.8425239183294</v>
      </c>
      <c r="M32" s="7">
        <f t="shared" si="2"/>
        <v>9944.707364883787</v>
      </c>
    </row>
    <row r="33" spans="1:13" ht="14.25">
      <c r="A33" s="48" t="s">
        <v>18</v>
      </c>
      <c r="B33" s="48"/>
      <c r="C33" s="4" t="s">
        <v>11</v>
      </c>
      <c r="D33" s="5">
        <v>50516</v>
      </c>
      <c r="E33" s="5">
        <v>14494</v>
      </c>
      <c r="F33" s="54" t="s">
        <v>26</v>
      </c>
      <c r="G33" s="55"/>
      <c r="H33" s="6">
        <v>113420403</v>
      </c>
      <c r="I33" s="42">
        <f t="shared" si="3"/>
        <v>28.691899596167552</v>
      </c>
      <c r="J33" s="43"/>
      <c r="K33" s="7">
        <f t="shared" si="0"/>
        <v>7825.334828204775</v>
      </c>
      <c r="L33" s="7">
        <f t="shared" si="1"/>
        <v>2245.2372119724446</v>
      </c>
      <c r="M33" s="12" t="s">
        <v>26</v>
      </c>
    </row>
    <row r="34" spans="1:13" ht="14.25">
      <c r="A34" s="48"/>
      <c r="B34" s="48"/>
      <c r="C34" s="4" t="s">
        <v>12</v>
      </c>
      <c r="D34" s="5">
        <v>10893</v>
      </c>
      <c r="E34" s="5">
        <v>5201</v>
      </c>
      <c r="F34" s="54" t="s">
        <v>26</v>
      </c>
      <c r="G34" s="55"/>
      <c r="H34" s="6">
        <v>64810810</v>
      </c>
      <c r="I34" s="42">
        <f t="shared" si="3"/>
        <v>47.74625906545488</v>
      </c>
      <c r="J34" s="43"/>
      <c r="K34" s="7">
        <f t="shared" si="0"/>
        <v>12461.220919054029</v>
      </c>
      <c r="L34" s="7">
        <f t="shared" si="1"/>
        <v>5949.766822730194</v>
      </c>
      <c r="M34" s="12" t="s">
        <v>26</v>
      </c>
    </row>
    <row r="35" spans="1:13" ht="14.25">
      <c r="A35" s="48"/>
      <c r="B35" s="48"/>
      <c r="C35" s="4" t="s">
        <v>13</v>
      </c>
      <c r="D35" s="5">
        <v>20432</v>
      </c>
      <c r="E35" s="5">
        <v>10882</v>
      </c>
      <c r="F35" s="54" t="s">
        <v>26</v>
      </c>
      <c r="G35" s="55"/>
      <c r="H35" s="6">
        <v>206136821</v>
      </c>
      <c r="I35" s="42">
        <f t="shared" si="3"/>
        <v>53.25959279561472</v>
      </c>
      <c r="J35" s="43"/>
      <c r="K35" s="7">
        <f t="shared" si="0"/>
        <v>18942.9168351406</v>
      </c>
      <c r="L35" s="7">
        <f t="shared" si="1"/>
        <v>10088.92037000783</v>
      </c>
      <c r="M35" s="12" t="s">
        <v>26</v>
      </c>
    </row>
    <row r="36" spans="1:13" ht="14.25">
      <c r="A36" s="48"/>
      <c r="B36" s="48"/>
      <c r="C36" s="4" t="s">
        <v>14</v>
      </c>
      <c r="D36" s="7">
        <f>SUM(D33:D35)</f>
        <v>81841</v>
      </c>
      <c r="E36" s="7">
        <f>SUM(E33:E35)</f>
        <v>30577</v>
      </c>
      <c r="F36" s="51" t="s">
        <v>26</v>
      </c>
      <c r="G36" s="51"/>
      <c r="H36" s="8">
        <f>SUM(H33:H35)</f>
        <v>384368034</v>
      </c>
      <c r="I36" s="42">
        <f t="shared" si="3"/>
        <v>37.361469190259164</v>
      </c>
      <c r="J36" s="43"/>
      <c r="K36" s="7">
        <f t="shared" si="0"/>
        <v>12570.495274225725</v>
      </c>
      <c r="L36" s="7">
        <f t="shared" si="1"/>
        <v>4696.521718942829</v>
      </c>
      <c r="M36" s="12" t="s">
        <v>26</v>
      </c>
    </row>
    <row r="37" spans="1:13" ht="14.25">
      <c r="A37" s="48" t="s">
        <v>23</v>
      </c>
      <c r="B37" s="48"/>
      <c r="C37" s="4" t="s">
        <v>11</v>
      </c>
      <c r="D37" s="5">
        <v>50516</v>
      </c>
      <c r="E37" s="5">
        <v>6</v>
      </c>
      <c r="F37" s="54" t="s">
        <v>26</v>
      </c>
      <c r="G37" s="55"/>
      <c r="H37" s="11" t="s">
        <v>26</v>
      </c>
      <c r="I37" s="42">
        <f t="shared" si="3"/>
        <v>0.011877424974265579</v>
      </c>
      <c r="J37" s="43"/>
      <c r="K37" s="12" t="s">
        <v>26</v>
      </c>
      <c r="L37" s="12" t="s">
        <v>26</v>
      </c>
      <c r="M37" s="12" t="s">
        <v>26</v>
      </c>
    </row>
    <row r="38" spans="1:13" ht="14.25">
      <c r="A38" s="48"/>
      <c r="B38" s="48"/>
      <c r="C38" s="4" t="s">
        <v>12</v>
      </c>
      <c r="D38" s="5">
        <v>10893</v>
      </c>
      <c r="E38" s="5">
        <v>1</v>
      </c>
      <c r="F38" s="54" t="s">
        <v>26</v>
      </c>
      <c r="G38" s="55"/>
      <c r="H38" s="11" t="s">
        <v>26</v>
      </c>
      <c r="I38" s="42">
        <f t="shared" si="3"/>
        <v>0.009180207472688884</v>
      </c>
      <c r="J38" s="43"/>
      <c r="K38" s="12" t="s">
        <v>26</v>
      </c>
      <c r="L38" s="12" t="s">
        <v>26</v>
      </c>
      <c r="M38" s="12" t="s">
        <v>26</v>
      </c>
    </row>
    <row r="39" spans="1:13" ht="14.25">
      <c r="A39" s="48"/>
      <c r="B39" s="48"/>
      <c r="C39" s="4" t="s">
        <v>13</v>
      </c>
      <c r="D39" s="5">
        <v>20432</v>
      </c>
      <c r="E39" s="5">
        <v>8</v>
      </c>
      <c r="F39" s="54" t="s">
        <v>26</v>
      </c>
      <c r="G39" s="55"/>
      <c r="H39" s="11" t="s">
        <v>26</v>
      </c>
      <c r="I39" s="42">
        <f t="shared" si="3"/>
        <v>0.03915426781519186</v>
      </c>
      <c r="J39" s="43"/>
      <c r="K39" s="12" t="s">
        <v>26</v>
      </c>
      <c r="L39" s="12" t="s">
        <v>26</v>
      </c>
      <c r="M39" s="12" t="s">
        <v>26</v>
      </c>
    </row>
    <row r="40" spans="1:13" ht="14.25">
      <c r="A40" s="48"/>
      <c r="B40" s="48"/>
      <c r="C40" s="4" t="s">
        <v>14</v>
      </c>
      <c r="D40" s="7">
        <f>SUM(D37:D39)</f>
        <v>81841</v>
      </c>
      <c r="E40" s="7">
        <f>SUM(E37:E39)</f>
        <v>15</v>
      </c>
      <c r="F40" s="65" t="s">
        <v>26</v>
      </c>
      <c r="G40" s="65"/>
      <c r="H40" s="11" t="s">
        <v>26</v>
      </c>
      <c r="I40" s="42">
        <f t="shared" si="3"/>
        <v>0.018328221795921362</v>
      </c>
      <c r="J40" s="43"/>
      <c r="K40" s="12" t="s">
        <v>26</v>
      </c>
      <c r="L40" s="12" t="s">
        <v>26</v>
      </c>
      <c r="M40" s="12" t="s">
        <v>26</v>
      </c>
    </row>
    <row r="41" spans="1:13" ht="14.25">
      <c r="A41" s="48" t="s">
        <v>19</v>
      </c>
      <c r="B41" s="48"/>
      <c r="C41" s="4" t="s">
        <v>11</v>
      </c>
      <c r="D41" s="5">
        <v>50516</v>
      </c>
      <c r="E41" s="5">
        <f>E17+E21+E25+E29+E33+E37</f>
        <v>589547</v>
      </c>
      <c r="F41" s="51">
        <f>F17+F29</f>
        <v>905023</v>
      </c>
      <c r="G41" s="51"/>
      <c r="H41" s="15">
        <f>H17+H21+H25+H29+H33</f>
        <v>10943672410</v>
      </c>
      <c r="I41" s="42">
        <f t="shared" si="3"/>
        <v>1167.0500435505583</v>
      </c>
      <c r="J41" s="43"/>
      <c r="K41" s="7">
        <f t="shared" si="0"/>
        <v>18562.849798234914</v>
      </c>
      <c r="L41" s="16">
        <f>H41/D41</f>
        <v>216637.7466545253</v>
      </c>
      <c r="M41" s="16">
        <f>H41/F41</f>
        <v>12092.14838738905</v>
      </c>
    </row>
    <row r="42" spans="1:13" ht="14.25">
      <c r="A42" s="48"/>
      <c r="B42" s="48"/>
      <c r="C42" s="4" t="s">
        <v>12</v>
      </c>
      <c r="D42" s="5">
        <v>10893</v>
      </c>
      <c r="E42" s="5">
        <f>E18+E22+E26+E30+E34+E38</f>
        <v>231748</v>
      </c>
      <c r="F42" s="51">
        <f>F18+F30</f>
        <v>352017</v>
      </c>
      <c r="G42" s="51"/>
      <c r="H42" s="15">
        <f>H18+H22+H26+H30+H34</f>
        <v>4393032089</v>
      </c>
      <c r="I42" s="42">
        <f t="shared" si="3"/>
        <v>2127.494721380703</v>
      </c>
      <c r="J42" s="43"/>
      <c r="K42" s="7">
        <f t="shared" si="0"/>
        <v>18956.073359856397</v>
      </c>
      <c r="L42" s="16">
        <f>H42/D42</f>
        <v>403289.46011199855</v>
      </c>
      <c r="M42" s="16">
        <f>H42/F42</f>
        <v>12479.60209023996</v>
      </c>
    </row>
    <row r="43" spans="1:13" ht="14.25">
      <c r="A43" s="48"/>
      <c r="B43" s="48"/>
      <c r="C43" s="4" t="s">
        <v>13</v>
      </c>
      <c r="D43" s="5">
        <v>20432</v>
      </c>
      <c r="E43" s="5">
        <f>E19+E23+E27+E31+E35+E39</f>
        <v>592615</v>
      </c>
      <c r="F43" s="51">
        <f>F19+F31</f>
        <v>1085123</v>
      </c>
      <c r="G43" s="51"/>
      <c r="H43" s="15">
        <f>H19+H23+H27+H31+H35</f>
        <v>16086183442</v>
      </c>
      <c r="I43" s="42">
        <f t="shared" si="3"/>
        <v>2900.4258026624902</v>
      </c>
      <c r="J43" s="43"/>
      <c r="K43" s="7">
        <f>H43/E43</f>
        <v>27144.408160441435</v>
      </c>
      <c r="L43" s="16">
        <f>H43/D43</f>
        <v>787303.4182654659</v>
      </c>
      <c r="M43" s="16">
        <f>H43/F43</f>
        <v>14824.294980384711</v>
      </c>
    </row>
    <row r="44" spans="1:13" ht="14.25">
      <c r="A44" s="48"/>
      <c r="B44" s="48"/>
      <c r="C44" s="4" t="s">
        <v>14</v>
      </c>
      <c r="D44" s="7">
        <f>SUM(D41:D43)</f>
        <v>81841</v>
      </c>
      <c r="E44" s="7">
        <f>SUM(E41:E43)</f>
        <v>1413910</v>
      </c>
      <c r="F44" s="62">
        <f>SUM(F41:G43)</f>
        <v>2342163</v>
      </c>
      <c r="G44" s="62"/>
      <c r="H44" s="17">
        <f>SUM(H41:H43)</f>
        <v>31422887941</v>
      </c>
      <c r="I44" s="42">
        <f t="shared" si="3"/>
        <v>1727.6304052980781</v>
      </c>
      <c r="J44" s="43"/>
      <c r="K44" s="7">
        <f>H44/E44</f>
        <v>22224.10757473955</v>
      </c>
      <c r="L44" s="16">
        <f>H44/D44</f>
        <v>383950.43976735376</v>
      </c>
      <c r="M44" s="16">
        <f>H44/F44</f>
        <v>13416.183220809142</v>
      </c>
    </row>
    <row r="45" spans="1:13" ht="14.25">
      <c r="A45" s="64" t="s">
        <v>27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</row>
    <row r="46" spans="1:13" ht="14.25">
      <c r="A46" s="63" t="s">
        <v>28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</row>
    <row r="47" spans="1:13" ht="14.25">
      <c r="A47" s="63" t="s">
        <v>32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</row>
    <row r="48" spans="1:13" ht="14.25">
      <c r="A48" s="61" t="s">
        <v>33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</row>
    <row r="49" spans="1:13" ht="14.2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</row>
    <row r="50" spans="1:13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</sheetData>
  <sheetProtection sheet="1" objects="1" scenarios="1" formatCells="0" formatColumns="0" formatRows="0" insertColumns="0" insertRows="0"/>
  <mergeCells count="108">
    <mergeCell ref="A45:M45"/>
    <mergeCell ref="I41:J41"/>
    <mergeCell ref="F42:G42"/>
    <mergeCell ref="I37:J37"/>
    <mergeCell ref="F38:G38"/>
    <mergeCell ref="I38:J38"/>
    <mergeCell ref="I44:J44"/>
    <mergeCell ref="I39:J39"/>
    <mergeCell ref="F40:G40"/>
    <mergeCell ref="I40:J40"/>
    <mergeCell ref="A49:M49"/>
    <mergeCell ref="A41:B44"/>
    <mergeCell ref="F41:G41"/>
    <mergeCell ref="F44:G44"/>
    <mergeCell ref="A48:M48"/>
    <mergeCell ref="A47:M47"/>
    <mergeCell ref="A46:M46"/>
    <mergeCell ref="I42:J42"/>
    <mergeCell ref="F43:G43"/>
    <mergeCell ref="I43:J43"/>
    <mergeCell ref="I36:J36"/>
    <mergeCell ref="F37:G37"/>
    <mergeCell ref="A33:B36"/>
    <mergeCell ref="F33:G33"/>
    <mergeCell ref="F36:G36"/>
    <mergeCell ref="I33:J33"/>
    <mergeCell ref="F34:G34"/>
    <mergeCell ref="I34:J34"/>
    <mergeCell ref="F35:G35"/>
    <mergeCell ref="I35:J35"/>
    <mergeCell ref="F39:G39"/>
    <mergeCell ref="A37:B40"/>
    <mergeCell ref="I32:J32"/>
    <mergeCell ref="A29:B32"/>
    <mergeCell ref="F29:G29"/>
    <mergeCell ref="F32:G32"/>
    <mergeCell ref="I29:J29"/>
    <mergeCell ref="F30:G30"/>
    <mergeCell ref="I30:J30"/>
    <mergeCell ref="F31:G31"/>
    <mergeCell ref="I31:J31"/>
    <mergeCell ref="A25:B28"/>
    <mergeCell ref="F25:G25"/>
    <mergeCell ref="I25:J25"/>
    <mergeCell ref="F26:G26"/>
    <mergeCell ref="I26:J26"/>
    <mergeCell ref="F27:G27"/>
    <mergeCell ref="I27:J27"/>
    <mergeCell ref="F28:G28"/>
    <mergeCell ref="I28:J28"/>
    <mergeCell ref="A21:B24"/>
    <mergeCell ref="F21:G21"/>
    <mergeCell ref="I21:J21"/>
    <mergeCell ref="F22:G22"/>
    <mergeCell ref="I22:J22"/>
    <mergeCell ref="F23:G23"/>
    <mergeCell ref="I23:J23"/>
    <mergeCell ref="F24:G24"/>
    <mergeCell ref="I24:J24"/>
    <mergeCell ref="A17:B20"/>
    <mergeCell ref="F17:G17"/>
    <mergeCell ref="I17:J17"/>
    <mergeCell ref="F18:G18"/>
    <mergeCell ref="I18:J18"/>
    <mergeCell ref="F19:G19"/>
    <mergeCell ref="I19:J19"/>
    <mergeCell ref="F20:G20"/>
    <mergeCell ref="I20:J20"/>
    <mergeCell ref="I12:J12"/>
    <mergeCell ref="A13:B16"/>
    <mergeCell ref="F13:G13"/>
    <mergeCell ref="I13:J13"/>
    <mergeCell ref="F14:G14"/>
    <mergeCell ref="I14:J14"/>
    <mergeCell ref="F15:G15"/>
    <mergeCell ref="I15:J15"/>
    <mergeCell ref="F16:G16"/>
    <mergeCell ref="I16:J16"/>
    <mergeCell ref="F8:G8"/>
    <mergeCell ref="I8:J8"/>
    <mergeCell ref="A9:B12"/>
    <mergeCell ref="F9:G9"/>
    <mergeCell ref="I9:J9"/>
    <mergeCell ref="F10:G10"/>
    <mergeCell ref="I10:J10"/>
    <mergeCell ref="F11:G11"/>
    <mergeCell ref="I11:J11"/>
    <mergeCell ref="F12:G12"/>
    <mergeCell ref="D2:D3"/>
    <mergeCell ref="E2:E3"/>
    <mergeCell ref="F2:G3"/>
    <mergeCell ref="A5:B8"/>
    <mergeCell ref="F5:G5"/>
    <mergeCell ref="I5:J5"/>
    <mergeCell ref="F6:G6"/>
    <mergeCell ref="I6:J6"/>
    <mergeCell ref="F7:G7"/>
    <mergeCell ref="I7:J7"/>
    <mergeCell ref="A1:M1"/>
    <mergeCell ref="M2:M3"/>
    <mergeCell ref="K2:K3"/>
    <mergeCell ref="L2:L3"/>
    <mergeCell ref="A4:C4"/>
    <mergeCell ref="F4:G4"/>
    <mergeCell ref="I4:J4"/>
    <mergeCell ref="H2:H3"/>
    <mergeCell ref="I2:J3"/>
    <mergeCell ref="A2:C3"/>
  </mergeCells>
  <printOptions/>
  <pageMargins left="0.7874015748031497" right="0.7874015748031497" top="0.7874015748031497" bottom="0.984251968503937" header="0.5118110236220472" footer="0.5118110236220472"/>
  <pageSetup horizontalDpi="240" verticalDpi="24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Administrator</cp:lastModifiedBy>
  <cp:lastPrinted>2007-09-28T05:07:26Z</cp:lastPrinted>
  <dcterms:created xsi:type="dcterms:W3CDTF">2002-09-19T02:50:55Z</dcterms:created>
  <dcterms:modified xsi:type="dcterms:W3CDTF">2008-03-13T06:05:21Z</dcterms:modified>
  <cp:category/>
  <cp:version/>
  <cp:contentType/>
  <cp:contentStatus/>
</cp:coreProperties>
</file>