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<sst xmlns="http://schemas.openxmlformats.org/spreadsheetml/2006/main" count="46" uniqueCount="23">
  <si>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10　小学校児童数の推移</t>
  </si>
  <si>
    <t>（単位：人）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</si>
  <si>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</si>
  <si>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</si>
  <si>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</si>
  <si>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</si>
  <si>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</si>
  <si>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</si>
  <si>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</si>
  <si>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</si>
  <si>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</si>
  <si>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</si>
  <si>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</si>
  <si>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※ 学校基本調査に準ずる（各年5月1日現在）</t>
  </si>
  <si>
    <t>級</t>
  </si>
  <si>
    <t>男</t>
  </si>
  <si>
    <t>女</t>
  </si>
  <si>
    <t>計</t>
  </si>
  <si>
    <t>※ 特別支援学級については、その学級に所属する児童のうち最高学年の者の学年に含めた。</t>
  </si>
  <si>
    <t>平成23年</t>
  </si>
  <si>
    <t>平成24年</t>
  </si>
  <si>
    <t>平成25年</t>
  </si>
  <si>
    <t>※ 分校について、在籍者はいない場合は、1学級として数えた。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</si>
</sst>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62" applyFont="1" applyBorder="1" applyAlignment="1" applyProtection="1">
      <alignment horizontal="center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33" borderId="11" xfId="62" applyNumberFormat="1" applyFont="1" applyFill="1" applyBorder="1" applyAlignment="1" applyProtection="1">
      <alignment vertical="center"/>
      <protection/>
    </xf>
    <xf numFmtId="176" fontId="1" fillId="33" borderId="11" xfId="62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2" xfId="62" applyFont="1" applyBorder="1" applyAlignment="1" applyProtection="1">
      <alignment horizontal="center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1" fillId="0" borderId="14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0" xfId="62" applyFont="1" applyBorder="1" applyAlignment="1" applyProtection="1">
      <alignment vertical="center"/>
      <protection locked="0"/>
    </xf>
    <xf numFmtId="0" fontId="1" fillId="0" borderId="16" xfId="62" applyFont="1" applyBorder="1" applyAlignment="1" applyProtection="1">
      <alignment horizontal="right" vertical="center"/>
      <protection locked="0"/>
    </xf>
    <xf numFmtId="0" fontId="0" fillId="0" borderId="16" xfId="62" applyFont="1" applyBorder="1" applyAlignment="1" applyProtection="1">
      <alignment horizontal="right" vertical="center"/>
      <protection locked="0"/>
    </xf>
    <xf numFmtId="0" fontId="0" fillId="0" borderId="17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left" vertical="center"/>
      <protection locked="0"/>
    </xf>
    <xf numFmtId="0" fontId="1" fillId="0" borderId="18" xfId="62" applyFont="1" applyBorder="1" applyAlignment="1" applyProtection="1">
      <alignment horizontal="center" vertical="center"/>
      <protection locked="0"/>
    </xf>
    <xf numFmtId="0" fontId="1" fillId="0" borderId="19" xfId="62" applyFont="1" applyBorder="1" applyAlignment="1" applyProtection="1">
      <alignment horizontal="center" vertical="center"/>
      <protection locked="0"/>
    </xf>
    <xf numFmtId="0" fontId="1" fillId="0" borderId="20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1"/>
  <sheetViews>
    <sheetView tabSelected="1" zoomScaleSheetLayoutView="100" workbookViewId="0" topLeftCell="A1">
      <selection activeCell="C3" sqref="C3"/>
    </sheetView>
  </sheetViews>
  <sheetFormatPr defaultColWidth="8.796875" defaultRowHeight="15" customHeight="1"/>
  <cols>
    <col min="1" max="1" width="11.8984375" style="10" customWidth="1"/>
    <col min="2" max="2" width="5.19921875" style="10" customWidth="1"/>
    <col min="3" max="10" width="10.3984375" style="10" customWidth="1"/>
    <col min="11" max="13" width="9" style="9" customWidth="1"/>
    <col min="14" max="16384" width="9" style="10" customWidth="1"/>
  </cols>
  <sheetData>
    <row r="1" spans="1:13" s="5" customFormat="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17" t="s">
        <v>1</v>
      </c>
      <c r="J1" s="18"/>
      <c r="K1" s="3"/>
      <c r="L1" s="4"/>
      <c r="M1" s="4"/>
    </row>
    <row r="2" spans="1:13" s="5" customFormat="1" ht="15" customHeight="1">
      <c r="A2" s="11" t="s">
        <v>2</v>
      </c>
      <c r="B2" s="19"/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3"/>
      <c r="L2" s="3"/>
      <c r="M2" s="4"/>
    </row>
    <row r="3" spans="1:13" s="5" customFormat="1" ht="15" customHeight="1">
      <c r="A3" s="11" t="s">
        <v>19</v>
      </c>
      <c r="B3" s="2" t="s">
        <v>14</v>
      </c>
      <c r="C3" s="6">
        <f>SUM(D3:J3)</f>
        <v>406</v>
      </c>
      <c r="D3" s="7">
        <v>65</v>
      </c>
      <c r="E3" s="7">
        <v>70</v>
      </c>
      <c r="F3" s="7">
        <v>68</v>
      </c>
      <c r="G3" s="7">
        <v>66</v>
      </c>
      <c r="H3" s="7">
        <v>72</v>
      </c>
      <c r="I3" s="7">
        <v>64</v>
      </c>
      <c r="J3" s="7">
        <v>1</v>
      </c>
      <c r="K3" s="3"/>
      <c r="L3" s="3"/>
      <c r="M3" s="4"/>
    </row>
    <row r="4" spans="1:13" s="5" customFormat="1" ht="15" customHeight="1">
      <c r="A4" s="12"/>
      <c r="B4" s="2" t="s">
        <v>15</v>
      </c>
      <c r="C4" s="6">
        <f>SUM(D4:J4)</f>
        <v>5495</v>
      </c>
      <c r="D4" s="7">
        <v>867</v>
      </c>
      <c r="E4" s="7">
        <v>923</v>
      </c>
      <c r="F4" s="7">
        <v>944</v>
      </c>
      <c r="G4" s="7">
        <v>930</v>
      </c>
      <c r="H4" s="7">
        <v>912</v>
      </c>
      <c r="I4" s="7">
        <v>919</v>
      </c>
      <c r="J4" s="7">
        <v>0</v>
      </c>
      <c r="K4" s="3"/>
      <c r="L4" s="3"/>
      <c r="M4" s="4"/>
    </row>
    <row r="5" spans="1:13" s="5" customFormat="1" ht="15" customHeight="1">
      <c r="A5" s="12"/>
      <c r="B5" s="2" t="s">
        <v>16</v>
      </c>
      <c r="C5" s="6">
        <f>SUM(D5:J5)</f>
        <v>5110</v>
      </c>
      <c r="D5" s="7">
        <v>816</v>
      </c>
      <c r="E5" s="7">
        <v>835</v>
      </c>
      <c r="F5" s="7">
        <v>816</v>
      </c>
      <c r="G5" s="7">
        <v>848</v>
      </c>
      <c r="H5" s="7">
        <v>901</v>
      </c>
      <c r="I5" s="7">
        <v>894</v>
      </c>
      <c r="J5" s="7">
        <v>0</v>
      </c>
      <c r="K5" s="3"/>
      <c r="L5" s="3"/>
      <c r="M5" s="4"/>
    </row>
    <row r="6" spans="1:13" s="5" customFormat="1" ht="15" customHeight="1">
      <c r="A6" s="13"/>
      <c r="B6" s="2" t="s">
        <v>17</v>
      </c>
      <c r="C6" s="6">
        <f aca="true" t="shared" si="0" ref="C6:J6">SUM(C4:C5)</f>
        <v>10605</v>
      </c>
      <c r="D6" s="6">
        <f t="shared" si="0"/>
        <v>1683</v>
      </c>
      <c r="E6" s="6">
        <f t="shared" si="0"/>
        <v>1758</v>
      </c>
      <c r="F6" s="6">
        <f t="shared" si="0"/>
        <v>1760</v>
      </c>
      <c r="G6" s="6">
        <f t="shared" si="0"/>
        <v>1778</v>
      </c>
      <c r="H6" s="6">
        <f t="shared" si="0"/>
        <v>1813</v>
      </c>
      <c r="I6" s="6">
        <f t="shared" si="0"/>
        <v>1813</v>
      </c>
      <c r="J6" s="6">
        <f t="shared" si="0"/>
        <v>0</v>
      </c>
      <c r="K6" s="3"/>
      <c r="L6" s="3"/>
      <c r="M6" s="4"/>
    </row>
    <row r="7" spans="1:13" s="5" customFormat="1" ht="15" customHeight="1">
      <c r="A7" s="11" t="s">
        <v>20</v>
      </c>
      <c r="B7" s="2" t="s">
        <v>14</v>
      </c>
      <c r="C7" s="6">
        <f>SUM(D7:J7)</f>
        <v>409</v>
      </c>
      <c r="D7" s="7">
        <f>59+8</f>
        <v>67</v>
      </c>
      <c r="E7" s="7">
        <f>58+7</f>
        <v>65</v>
      </c>
      <c r="F7" s="7">
        <f>55+7</f>
        <v>62</v>
      </c>
      <c r="G7" s="7">
        <f>63+7</f>
        <v>70</v>
      </c>
      <c r="H7" s="7">
        <f>60+7</f>
        <v>67</v>
      </c>
      <c r="I7" s="7">
        <f>69+7</f>
        <v>76</v>
      </c>
      <c r="J7" s="7">
        <v>2</v>
      </c>
      <c r="K7" s="3"/>
      <c r="L7" s="3"/>
      <c r="M7" s="4"/>
    </row>
    <row r="8" spans="1:13" s="5" customFormat="1" ht="15" customHeight="1">
      <c r="A8" s="12"/>
      <c r="B8" s="2" t="s">
        <v>15</v>
      </c>
      <c r="C8" s="6">
        <f>SUM(D8:J8)</f>
        <v>5450</v>
      </c>
      <c r="D8" s="7">
        <f>760+122</f>
        <v>882</v>
      </c>
      <c r="E8" s="7">
        <f>756+119</f>
        <v>875</v>
      </c>
      <c r="F8" s="7">
        <f>818+107</f>
        <v>925</v>
      </c>
      <c r="G8" s="7">
        <f>812+131</f>
        <v>943</v>
      </c>
      <c r="H8" s="7">
        <f>810+110</f>
        <v>920</v>
      </c>
      <c r="I8" s="7">
        <f>797+108</f>
        <v>905</v>
      </c>
      <c r="J8" s="7">
        <v>0</v>
      </c>
      <c r="K8" s="3"/>
      <c r="L8" s="3"/>
      <c r="M8" s="4"/>
    </row>
    <row r="9" spans="1:13" s="5" customFormat="1" ht="15" customHeight="1">
      <c r="A9" s="12"/>
      <c r="B9" s="2" t="s">
        <v>16</v>
      </c>
      <c r="C9" s="6">
        <f>SUM(D9:J9)</f>
        <v>5012</v>
      </c>
      <c r="D9" s="7">
        <f>675+124</f>
        <v>799</v>
      </c>
      <c r="E9" s="7">
        <f>710+107</f>
        <v>817</v>
      </c>
      <c r="F9" s="7">
        <f>699+126</f>
        <v>825</v>
      </c>
      <c r="G9" s="7">
        <f>721+106</f>
        <v>827</v>
      </c>
      <c r="H9" s="7">
        <f>723+122</f>
        <v>845</v>
      </c>
      <c r="I9" s="7">
        <f>778+120</f>
        <v>898</v>
      </c>
      <c r="J9" s="7">
        <v>1</v>
      </c>
      <c r="K9" s="3"/>
      <c r="L9" s="3"/>
      <c r="M9" s="4"/>
    </row>
    <row r="10" spans="1:13" s="5" customFormat="1" ht="15" customHeight="1">
      <c r="A10" s="13"/>
      <c r="B10" s="2" t="s">
        <v>17</v>
      </c>
      <c r="C10" s="6">
        <f aca="true" t="shared" si="1" ref="C10:J10">SUM(C8:C9)</f>
        <v>10462</v>
      </c>
      <c r="D10" s="6">
        <f t="shared" si="1"/>
        <v>1681</v>
      </c>
      <c r="E10" s="6">
        <f t="shared" si="1"/>
        <v>1692</v>
      </c>
      <c r="F10" s="6">
        <f t="shared" si="1"/>
        <v>1750</v>
      </c>
      <c r="G10" s="6">
        <f t="shared" si="1"/>
        <v>1770</v>
      </c>
      <c r="H10" s="6">
        <f t="shared" si="1"/>
        <v>1765</v>
      </c>
      <c r="I10" s="6">
        <f t="shared" si="1"/>
        <v>1803</v>
      </c>
      <c r="J10" s="6">
        <f t="shared" si="1"/>
        <v>1</v>
      </c>
      <c r="K10" s="3"/>
      <c r="L10" s="3"/>
      <c r="M10" s="4"/>
    </row>
    <row r="11" spans="1:13" s="5" customFormat="1" ht="15" customHeight="1">
      <c r="A11" s="11" t="s">
        <v>21</v>
      </c>
      <c r="B11" s="2" t="s">
        <v>14</v>
      </c>
      <c r="C11" s="6">
        <f>SUM(D11:J11)</f>
        <v>416</v>
      </c>
      <c r="D11" s="7">
        <v>67</v>
      </c>
      <c r="E11" s="7">
        <v>67</v>
      </c>
      <c r="F11" s="7">
        <v>61</v>
      </c>
      <c r="G11" s="7">
        <v>66</v>
      </c>
      <c r="H11" s="7">
        <v>71</v>
      </c>
      <c r="I11" s="7">
        <v>81</v>
      </c>
      <c r="J11" s="7">
        <v>3</v>
      </c>
      <c r="K11" s="3"/>
      <c r="L11" s="3"/>
      <c r="M11" s="4"/>
    </row>
    <row r="12" spans="1:13" s="5" customFormat="1" ht="15" customHeight="1">
      <c r="A12" s="12"/>
      <c r="B12" s="2" t="s">
        <v>15</v>
      </c>
      <c r="C12" s="6">
        <f>SUM(D12:J12)</f>
        <v>5380</v>
      </c>
      <c r="D12" s="7">
        <v>868</v>
      </c>
      <c r="E12" s="7">
        <v>871</v>
      </c>
      <c r="F12" s="7">
        <v>865</v>
      </c>
      <c r="G12" s="7">
        <v>915</v>
      </c>
      <c r="H12" s="7">
        <v>934</v>
      </c>
      <c r="I12" s="7">
        <v>926</v>
      </c>
      <c r="J12" s="7">
        <v>1</v>
      </c>
      <c r="K12" s="3"/>
      <c r="L12" s="3"/>
      <c r="M12" s="4"/>
    </row>
    <row r="13" spans="1:13" s="5" customFormat="1" ht="15" customHeight="1">
      <c r="A13" s="12"/>
      <c r="B13" s="2" t="s">
        <v>16</v>
      </c>
      <c r="C13" s="6">
        <f>SUM(D13:J13)</f>
        <v>4956</v>
      </c>
      <c r="D13" s="7">
        <v>852</v>
      </c>
      <c r="E13" s="7">
        <v>803</v>
      </c>
      <c r="F13" s="7">
        <v>819</v>
      </c>
      <c r="G13" s="7">
        <v>823</v>
      </c>
      <c r="H13" s="7">
        <v>821</v>
      </c>
      <c r="I13" s="7">
        <v>837</v>
      </c>
      <c r="J13" s="7">
        <v>1</v>
      </c>
      <c r="K13" s="3"/>
      <c r="L13" s="3"/>
      <c r="M13" s="4"/>
    </row>
    <row r="14" spans="1:13" s="5" customFormat="1" ht="15" customHeight="1">
      <c r="A14" s="13"/>
      <c r="B14" s="2" t="s">
        <v>17</v>
      </c>
      <c r="C14" s="6">
        <f aca="true" t="shared" si="2" ref="C14:J14">SUM(C12:C13)</f>
        <v>10336</v>
      </c>
      <c r="D14" s="6">
        <f t="shared" si="2"/>
        <v>1720</v>
      </c>
      <c r="E14" s="6">
        <f t="shared" si="2"/>
        <v>1674</v>
      </c>
      <c r="F14" s="6">
        <f t="shared" si="2"/>
        <v>1684</v>
      </c>
      <c r="G14" s="6">
        <f t="shared" si="2"/>
        <v>1738</v>
      </c>
      <c r="H14" s="6">
        <f t="shared" si="2"/>
        <v>1755</v>
      </c>
      <c r="I14" s="6">
        <f t="shared" si="2"/>
        <v>1763</v>
      </c>
      <c r="J14" s="6">
        <f t="shared" si="2"/>
        <v>2</v>
      </c>
      <c r="K14" s="3"/>
      <c r="L14" s="3"/>
      <c r="M14" s="4"/>
    </row>
    <row r="15" spans="1:13" s="5" customFormat="1" ht="15" customHeight="1">
      <c r="A15" s="21" t="s">
        <v>11</v>
      </c>
      <c r="B15" s="22"/>
      <c r="C15" s="22"/>
      <c r="D15" s="22"/>
      <c r="E15" s="22"/>
      <c r="F15" s="22"/>
      <c r="G15" s="22"/>
      <c r="H15" s="22"/>
      <c r="I15" s="22"/>
      <c r="J15" s="23"/>
      <c r="K15" s="3"/>
      <c r="L15" s="3"/>
      <c r="M15" s="4"/>
    </row>
    <row r="16" spans="1:13" s="5" customFormat="1" ht="15" customHeight="1">
      <c r="A16" s="11" t="s">
        <v>19</v>
      </c>
      <c r="B16" s="2" t="s">
        <v>14</v>
      </c>
      <c r="C16" s="6">
        <f>SUM(D16:J16)</f>
        <v>364</v>
      </c>
      <c r="D16" s="7">
        <v>58</v>
      </c>
      <c r="E16" s="7">
        <v>63</v>
      </c>
      <c r="F16" s="7">
        <v>61</v>
      </c>
      <c r="G16" s="7">
        <v>59</v>
      </c>
      <c r="H16" s="7">
        <v>65</v>
      </c>
      <c r="I16" s="7">
        <v>57</v>
      </c>
      <c r="J16" s="7">
        <v>1</v>
      </c>
      <c r="K16" s="3"/>
      <c r="L16" s="4"/>
      <c r="M16" s="4"/>
    </row>
    <row r="17" spans="1:13" s="5" customFormat="1" ht="15" customHeight="1">
      <c r="A17" s="12"/>
      <c r="B17" s="2" t="s">
        <v>15</v>
      </c>
      <c r="C17" s="6">
        <f>SUM(D17:J17)</f>
        <v>4802</v>
      </c>
      <c r="D17" s="7">
        <v>746</v>
      </c>
      <c r="E17" s="7">
        <v>815</v>
      </c>
      <c r="F17" s="7">
        <v>813</v>
      </c>
      <c r="G17" s="7">
        <v>822</v>
      </c>
      <c r="H17" s="7">
        <v>805</v>
      </c>
      <c r="I17" s="7">
        <v>801</v>
      </c>
      <c r="J17" s="7">
        <v>0</v>
      </c>
      <c r="K17" s="3"/>
      <c r="L17" s="4"/>
      <c r="M17" s="4"/>
    </row>
    <row r="18" spans="1:13" s="5" customFormat="1" ht="15" customHeight="1">
      <c r="A18" s="12"/>
      <c r="B18" s="2" t="s">
        <v>16</v>
      </c>
      <c r="C18" s="6">
        <f>SUM(D18:J18)</f>
        <v>4420</v>
      </c>
      <c r="D18" s="7">
        <v>710</v>
      </c>
      <c r="E18" s="7">
        <v>707</v>
      </c>
      <c r="F18" s="7">
        <v>709</v>
      </c>
      <c r="G18" s="7">
        <v>724</v>
      </c>
      <c r="H18" s="7">
        <v>781</v>
      </c>
      <c r="I18" s="7">
        <v>789</v>
      </c>
      <c r="J18" s="7">
        <v>0</v>
      </c>
      <c r="K18" s="3"/>
      <c r="L18" s="4"/>
      <c r="M18" s="4"/>
    </row>
    <row r="19" spans="1:13" s="5" customFormat="1" ht="15" customHeight="1">
      <c r="A19" s="13"/>
      <c r="B19" s="2" t="s">
        <v>17</v>
      </c>
      <c r="C19" s="6">
        <f aca="true" t="shared" si="3" ref="C19:J19">SUM(C17:C18)</f>
        <v>9222</v>
      </c>
      <c r="D19" s="6">
        <f t="shared" si="3"/>
        <v>1456</v>
      </c>
      <c r="E19" s="6">
        <f t="shared" si="3"/>
        <v>1522</v>
      </c>
      <c r="F19" s="6">
        <f t="shared" si="3"/>
        <v>1522</v>
      </c>
      <c r="G19" s="6">
        <f t="shared" si="3"/>
        <v>1546</v>
      </c>
      <c r="H19" s="6">
        <f t="shared" si="3"/>
        <v>1586</v>
      </c>
      <c r="I19" s="6">
        <f t="shared" si="3"/>
        <v>1590</v>
      </c>
      <c r="J19" s="6">
        <f t="shared" si="3"/>
        <v>0</v>
      </c>
      <c r="K19" s="3"/>
      <c r="L19" s="4"/>
      <c r="M19" s="4"/>
    </row>
    <row r="20" spans="1:13" s="5" customFormat="1" ht="15" customHeight="1">
      <c r="A20" s="11" t="s">
        <v>20</v>
      </c>
      <c r="B20" s="2" t="s">
        <v>14</v>
      </c>
      <c r="C20" s="6">
        <f>SUM(D20:J20)</f>
        <v>366</v>
      </c>
      <c r="D20" s="7">
        <v>59</v>
      </c>
      <c r="E20" s="7">
        <v>58</v>
      </c>
      <c r="F20" s="7">
        <v>55</v>
      </c>
      <c r="G20" s="7">
        <v>63</v>
      </c>
      <c r="H20" s="7">
        <v>60</v>
      </c>
      <c r="I20" s="7">
        <v>69</v>
      </c>
      <c r="J20" s="7">
        <v>2</v>
      </c>
      <c r="K20" s="3"/>
      <c r="L20" s="4"/>
      <c r="M20" s="4"/>
    </row>
    <row r="21" spans="1:13" s="5" customFormat="1" ht="15" customHeight="1">
      <c r="A21" s="12"/>
      <c r="B21" s="2" t="s">
        <v>15</v>
      </c>
      <c r="C21" s="6">
        <f>SUM(D21:J21)</f>
        <v>4753</v>
      </c>
      <c r="D21" s="7">
        <v>760</v>
      </c>
      <c r="E21" s="7">
        <v>756</v>
      </c>
      <c r="F21" s="7">
        <v>818</v>
      </c>
      <c r="G21" s="7">
        <v>812</v>
      </c>
      <c r="H21" s="7">
        <v>810</v>
      </c>
      <c r="I21" s="7">
        <v>797</v>
      </c>
      <c r="J21" s="7">
        <v>0</v>
      </c>
      <c r="K21" s="3"/>
      <c r="L21" s="4"/>
      <c r="M21" s="4"/>
    </row>
    <row r="22" spans="1:13" s="5" customFormat="1" ht="15" customHeight="1">
      <c r="A22" s="12"/>
      <c r="B22" s="2" t="s">
        <v>16</v>
      </c>
      <c r="C22" s="6">
        <f>SUM(D22:J22)</f>
        <v>4307</v>
      </c>
      <c r="D22" s="7">
        <v>675</v>
      </c>
      <c r="E22" s="7">
        <v>710</v>
      </c>
      <c r="F22" s="7">
        <v>699</v>
      </c>
      <c r="G22" s="7">
        <v>721</v>
      </c>
      <c r="H22" s="7">
        <v>723</v>
      </c>
      <c r="I22" s="7">
        <v>778</v>
      </c>
      <c r="J22" s="7">
        <v>1</v>
      </c>
      <c r="K22" s="3"/>
      <c r="L22" s="4"/>
      <c r="M22" s="4"/>
    </row>
    <row r="23" spans="1:13" s="5" customFormat="1" ht="15" customHeight="1">
      <c r="A23" s="13"/>
      <c r="B23" s="2" t="s">
        <v>17</v>
      </c>
      <c r="C23" s="6">
        <f aca="true" t="shared" si="4" ref="C23:J23">SUM(C21:C22)</f>
        <v>9060</v>
      </c>
      <c r="D23" s="6">
        <f t="shared" si="4"/>
        <v>1435</v>
      </c>
      <c r="E23" s="6">
        <f t="shared" si="4"/>
        <v>1466</v>
      </c>
      <c r="F23" s="6">
        <f t="shared" si="4"/>
        <v>1517</v>
      </c>
      <c r="G23" s="6">
        <f t="shared" si="4"/>
        <v>1533</v>
      </c>
      <c r="H23" s="6">
        <f t="shared" si="4"/>
        <v>1533</v>
      </c>
      <c r="I23" s="6">
        <f t="shared" si="4"/>
        <v>1575</v>
      </c>
      <c r="J23" s="6">
        <f t="shared" si="4"/>
        <v>1</v>
      </c>
      <c r="K23" s="3"/>
      <c r="L23" s="4"/>
      <c r="M23" s="4"/>
    </row>
    <row r="24" spans="1:13" s="5" customFormat="1" ht="15" customHeight="1">
      <c r="A24" s="11" t="s">
        <v>21</v>
      </c>
      <c r="B24" s="2" t="s">
        <v>14</v>
      </c>
      <c r="C24" s="6">
        <f>SUM(D24:J24)</f>
        <v>372</v>
      </c>
      <c r="D24" s="7">
        <v>59</v>
      </c>
      <c r="E24" s="7">
        <v>59</v>
      </c>
      <c r="F24" s="7">
        <v>54</v>
      </c>
      <c r="G24" s="7">
        <v>59</v>
      </c>
      <c r="H24" s="7">
        <v>64</v>
      </c>
      <c r="I24" s="7">
        <v>74</v>
      </c>
      <c r="J24" s="7">
        <v>3</v>
      </c>
      <c r="K24" s="3"/>
      <c r="L24" s="4"/>
      <c r="M24" s="4"/>
    </row>
    <row r="25" spans="1:13" s="5" customFormat="1" ht="15" customHeight="1">
      <c r="A25" s="12"/>
      <c r="B25" s="2" t="s">
        <v>15</v>
      </c>
      <c r="C25" s="6">
        <f>SUM(D25:J25)</f>
        <v>4684</v>
      </c>
      <c r="D25" s="7">
        <v>753</v>
      </c>
      <c r="E25" s="7">
        <v>753</v>
      </c>
      <c r="F25" s="7">
        <v>747</v>
      </c>
      <c r="G25" s="7">
        <v>809</v>
      </c>
      <c r="H25" s="7">
        <v>803</v>
      </c>
      <c r="I25" s="7">
        <v>818</v>
      </c>
      <c r="J25" s="7">
        <v>1</v>
      </c>
      <c r="K25" s="3"/>
      <c r="L25" s="4"/>
      <c r="M25" s="4"/>
    </row>
    <row r="26" spans="1:13" s="5" customFormat="1" ht="15" customHeight="1">
      <c r="A26" s="12"/>
      <c r="B26" s="2" t="s">
        <v>16</v>
      </c>
      <c r="C26" s="6">
        <f>SUM(D26:J26)</f>
        <v>4249</v>
      </c>
      <c r="D26" s="7">
        <v>725</v>
      </c>
      <c r="E26" s="7">
        <v>679</v>
      </c>
      <c r="F26" s="7">
        <v>715</v>
      </c>
      <c r="G26" s="7">
        <v>698</v>
      </c>
      <c r="H26" s="7">
        <v>716</v>
      </c>
      <c r="I26" s="7">
        <v>715</v>
      </c>
      <c r="J26" s="7">
        <v>1</v>
      </c>
      <c r="K26" s="3"/>
      <c r="L26" s="4"/>
      <c r="M26" s="4"/>
    </row>
    <row r="27" spans="1:13" s="5" customFormat="1" ht="15" customHeight="1">
      <c r="A27" s="13"/>
      <c r="B27" s="2" t="s">
        <v>17</v>
      </c>
      <c r="C27" s="6">
        <f aca="true" t="shared" si="5" ref="C27:J27">SUM(C25:C26)</f>
        <v>8933</v>
      </c>
      <c r="D27" s="6">
        <f t="shared" si="5"/>
        <v>1478</v>
      </c>
      <c r="E27" s="6">
        <f t="shared" si="5"/>
        <v>1432</v>
      </c>
      <c r="F27" s="6">
        <f t="shared" si="5"/>
        <v>1462</v>
      </c>
      <c r="G27" s="6">
        <f t="shared" si="5"/>
        <v>1507</v>
      </c>
      <c r="H27" s="6">
        <f t="shared" si="5"/>
        <v>1519</v>
      </c>
      <c r="I27" s="6">
        <f t="shared" si="5"/>
        <v>1533</v>
      </c>
      <c r="J27" s="6">
        <f t="shared" si="5"/>
        <v>2</v>
      </c>
      <c r="K27" s="3"/>
      <c r="L27" s="4"/>
      <c r="M27" s="4"/>
    </row>
    <row r="28" spans="1:11" s="4" customFormat="1" ht="15" customHeight="1">
      <c r="A28" s="14" t="s">
        <v>13</v>
      </c>
      <c r="B28" s="14"/>
      <c r="C28" s="14"/>
      <c r="D28" s="14"/>
      <c r="E28" s="14"/>
      <c r="F28" s="14"/>
      <c r="G28" s="14"/>
      <c r="H28" s="14"/>
      <c r="I28" s="14"/>
      <c r="J28" s="14"/>
      <c r="K28" s="3"/>
    </row>
    <row r="29" spans="1:11" s="4" customFormat="1" ht="15" customHeight="1">
      <c r="A29" s="16" t="s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3"/>
    </row>
    <row r="30" spans="1:11" s="4" customFormat="1" ht="15" customHeight="1">
      <c r="A30" s="15" t="s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3"/>
    </row>
    <row r="31" spans="1:11" s="9" customFormat="1" ht="15" customHeight="1">
      <c r="A31" s="15" t="s">
        <v>12</v>
      </c>
      <c r="B31" s="15"/>
      <c r="C31" s="15"/>
      <c r="D31" s="15"/>
      <c r="E31" s="15"/>
      <c r="F31" s="15"/>
      <c r="G31" s="15"/>
      <c r="H31" s="15"/>
      <c r="I31" s="15"/>
      <c r="J31" s="15"/>
      <c r="K31" s="8"/>
    </row>
  </sheetData>
  <sheetProtection formatCells="0" formatColumns="0" formatRows="0" insertColumns="0" insertRows="0"/>
  <mergeCells count="14">
    <mergeCell ref="A11:A14"/>
    <mergeCell ref="A16:A19"/>
    <mergeCell ref="I1:J1"/>
    <mergeCell ref="A2:B2"/>
    <mergeCell ref="A3:A6"/>
    <mergeCell ref="A1:H1"/>
    <mergeCell ref="A7:A10"/>
    <mergeCell ref="A31:J31"/>
    <mergeCell ref="A15:J15"/>
    <mergeCell ref="A20:A23"/>
    <mergeCell ref="A24:A27"/>
    <mergeCell ref="A30:J30"/>
    <mergeCell ref="A29:J29"/>
    <mergeCell ref="A28:J2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Ｐゴシック,標準"157</oddFooter>
  </headerFooter>
  <ignoredErrors>
    <ignoredError sqref="A3:J5 A15:J18 A6:C14 A24:J26 A19:C23 A27:C27" formula="1"/>
    <ignoredError sqref="D6:J6 D10:J14 J7:J9 D19:J23 D27:J27 D7:I9" formula="1" formulaRange="1"/>
    <ignoredError sqref="D7:I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2014-01-16T05:44:55Z</cp:lastPrinted>
  <dcterms:created xsi:type="dcterms:W3CDTF">2003-09-17T10:45:10Z</dcterms:created>
  <dcterms:modified xsi:type="dcterms:W3CDTF">2014-06-02T10:06:26Z</dcterms:modified>
  <cp:category/>
  <cp:version/>
  <cp:contentType/>
  <cp:contentStatus/>
</cp:coreProperties>
</file>