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3620" windowHeight="7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<sst xmlns="http://schemas.openxmlformats.org/spreadsheetml/2006/main" count="79" uniqueCount="36">
  <si>
    <t>区　　分　／　項　　目</t>
  </si>
  <si>
    <t>被保険者</t>
  </si>
  <si>
    <t>件　　数</t>
  </si>
  <si>
    <t>日　　数</t>
  </si>
  <si>
    <t>費 用 額</t>
  </si>
  <si>
    <t>受 診 率</t>
  </si>
  <si>
    <t>1件当たり　           費用額</t>
  </si>
  <si>
    <t>1人当たり　           費用額</t>
  </si>
  <si>
    <t>1日当たり　          費用額</t>
  </si>
  <si>
    <t>単　　　　位</t>
  </si>
  <si>
    <t>人</t>
  </si>
  <si>
    <t>件</t>
  </si>
  <si>
    <t>日</t>
  </si>
  <si>
    <t>円</t>
  </si>
  <si>
    <t>入　　　院</t>
  </si>
  <si>
    <t>一　　　般</t>
  </si>
  <si>
    <t>退 職 者</t>
  </si>
  <si>
    <t>計</t>
  </si>
  <si>
    <t>入　院　外</t>
  </si>
  <si>
    <t>歯　　　科</t>
  </si>
  <si>
    <t>診 療 費 計</t>
  </si>
  <si>
    <t xml:space="preserve">調　　　剤 </t>
  </si>
  <si>
    <t>食事療養</t>
  </si>
  <si>
    <t>訪問看護</t>
  </si>
  <si>
    <t>療　養　費</t>
  </si>
  <si>
    <t>食事差額</t>
  </si>
  <si>
    <t>療養諸費</t>
  </si>
  <si>
    <t>※ 診療費計は、入院・入院外・歯科の合計とする。</t>
  </si>
  <si>
    <t>移送費</t>
  </si>
  <si>
    <t>※ 療養諸費は、診療費計・調剤・訪問看護・療養費・食事差額・移送費の合計とする。</t>
  </si>
  <si>
    <t>前期高齢者</t>
  </si>
  <si>
    <t>（資料）市民部市民総室国民健康保険課調 （国民健康保険事業状況報告書）</t>
  </si>
  <si>
    <t>※ 項目における日数の単位は、原則として日であるが、調剤は枚、食事療養は回とする。</t>
  </si>
  <si>
    <t>％</t>
  </si>
  <si>
    <t>4　国民健康保険被保険者給付状況 （平成26年度）</t>
  </si>
  <si>
    <t xml:space="preserve">※ 食事療養の件数・日数・1件当たり費用額・1日当たり費用額は、再掲である。 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</si>
</sst>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0_);\(#,##0.00\)"/>
    <numFmt numFmtId="179" formatCode="#,##0.00_ "/>
    <numFmt numFmtId="180" formatCode="0_ "/>
    <numFmt numFmtId="181" formatCode="#,##0_);[Red]\(#,##0\)"/>
    <numFmt numFmtId="182" formatCode="#,##0.00_);[Red]\(#,##0.00\)"/>
    <numFmt numFmtId="183" formatCode="#,##0_ ;[Red]\-#,##0\ "/>
    <numFmt numFmtId="184" formatCode="#,##0.00_ ;[Red]\-#,##0.0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8" fillId="0" borderId="0" xfId="0" applyFont="1" applyFill="1" applyAlignment="1" applyProtection="1">
      <alignment/>
      <protection locked="0"/>
    </xf>
    <xf numFmtId="0" fontId="38" fillId="0" borderId="0" xfId="0" applyFont="1" applyFill="1" applyAlignment="1">
      <alignment/>
    </xf>
    <xf numFmtId="0" fontId="39" fillId="0" borderId="10" xfId="61" applyFont="1" applyFill="1" applyBorder="1" applyAlignment="1">
      <alignment horizontal="right" vertical="center"/>
      <protection/>
    </xf>
    <xf numFmtId="0" fontId="38" fillId="0" borderId="10" xfId="61" applyFont="1" applyFill="1" applyBorder="1" applyAlignment="1">
      <alignment horizontal="center" vertical="center" shrinkToFit="1"/>
      <protection/>
    </xf>
    <xf numFmtId="183" fontId="39" fillId="0" borderId="10" xfId="61" applyNumberFormat="1" applyFont="1" applyFill="1" applyBorder="1" applyAlignment="1" applyProtection="1">
      <alignment vertical="center"/>
      <protection locked="0"/>
    </xf>
    <xf numFmtId="183" fontId="39" fillId="0" borderId="10" xfId="61" applyNumberFormat="1" applyFont="1" applyFill="1" applyBorder="1" applyAlignment="1" applyProtection="1">
      <alignment horizontal="right" vertical="center"/>
      <protection locked="0"/>
    </xf>
    <xf numFmtId="183" fontId="39" fillId="0" borderId="10" xfId="61" applyNumberFormat="1" applyFont="1" applyFill="1" applyBorder="1" applyAlignment="1" applyProtection="1">
      <alignment vertical="center"/>
      <protection/>
    </xf>
    <xf numFmtId="183" fontId="39" fillId="0" borderId="10" xfId="61" applyNumberFormat="1" applyFont="1" applyFill="1" applyBorder="1" applyAlignment="1" applyProtection="1">
      <alignment horizontal="right" vertical="center"/>
      <protection/>
    </xf>
    <xf numFmtId="0" fontId="38" fillId="0" borderId="11" xfId="61" applyFont="1" applyFill="1" applyBorder="1" applyAlignment="1">
      <alignment horizontal="center" vertical="center" shrinkToFit="1"/>
      <protection/>
    </xf>
    <xf numFmtId="183" fontId="39" fillId="0" borderId="11" xfId="61" applyNumberFormat="1" applyFont="1" applyFill="1" applyBorder="1" applyAlignment="1" applyProtection="1">
      <alignment vertical="center"/>
      <protection/>
    </xf>
    <xf numFmtId="183" fontId="39" fillId="0" borderId="10" xfId="61" applyNumberFormat="1" applyFont="1" applyFill="1" applyBorder="1" applyAlignment="1" applyProtection="1" quotePrefix="1">
      <alignment vertical="center"/>
      <protection locked="0"/>
    </xf>
    <xf numFmtId="183" fontId="39" fillId="33" borderId="10" xfId="61" applyNumberFormat="1" applyFont="1" applyFill="1" applyBorder="1" applyAlignment="1" applyProtection="1">
      <alignment horizontal="right" vertical="center"/>
      <protection locked="0"/>
    </xf>
    <xf numFmtId="184" fontId="39" fillId="0" borderId="12" xfId="61" applyNumberFormat="1" applyFont="1" applyFill="1" applyBorder="1" applyAlignment="1" applyProtection="1">
      <alignment vertical="center"/>
      <protection/>
    </xf>
    <xf numFmtId="184" fontId="39" fillId="0" borderId="13" xfId="61" applyNumberFormat="1" applyFont="1" applyFill="1" applyBorder="1" applyAlignment="1" applyProtection="1">
      <alignment vertical="center"/>
      <protection/>
    </xf>
    <xf numFmtId="0" fontId="39" fillId="0" borderId="14" xfId="61" applyFont="1" applyFill="1" applyBorder="1" applyAlignment="1" applyProtection="1">
      <alignment horizontal="left" vertical="center"/>
      <protection locked="0"/>
    </xf>
    <xf numFmtId="0" fontId="39" fillId="0" borderId="0" xfId="61" applyFont="1" applyFill="1" applyAlignment="1" applyProtection="1">
      <alignment horizontal="left" vertical="center"/>
      <protection locked="0"/>
    </xf>
    <xf numFmtId="0" fontId="39" fillId="0" borderId="0" xfId="61" applyFont="1" applyFill="1" applyBorder="1" applyAlignment="1" applyProtection="1">
      <alignment horizontal="left" vertical="center"/>
      <protection locked="0"/>
    </xf>
    <xf numFmtId="0" fontId="38" fillId="0" borderId="10" xfId="61" applyFont="1" applyFill="1" applyBorder="1" applyAlignment="1">
      <alignment horizontal="center" vertical="center" shrinkToFit="1"/>
      <protection/>
    </xf>
    <xf numFmtId="183" fontId="39" fillId="0" borderId="12" xfId="61" applyNumberFormat="1" applyFont="1" applyFill="1" applyBorder="1" applyAlignment="1" applyProtection="1">
      <alignment horizontal="right" vertical="center"/>
      <protection/>
    </xf>
    <xf numFmtId="0" fontId="38" fillId="0" borderId="13" xfId="0" applyFont="1" applyBorder="1" applyAlignment="1">
      <alignment horizontal="right" vertical="center"/>
    </xf>
    <xf numFmtId="0" fontId="38" fillId="0" borderId="15" xfId="61" applyFont="1" applyFill="1" applyBorder="1" applyAlignment="1">
      <alignment horizontal="center" vertical="center" shrinkToFit="1"/>
      <protection/>
    </xf>
    <xf numFmtId="0" fontId="38" fillId="0" borderId="16" xfId="61" applyFont="1" applyFill="1" applyBorder="1" applyAlignment="1">
      <alignment horizontal="center" vertical="center" shrinkToFit="1"/>
      <protection/>
    </xf>
    <xf numFmtId="0" fontId="38" fillId="0" borderId="17" xfId="61" applyFont="1" applyFill="1" applyBorder="1" applyAlignment="1">
      <alignment horizontal="center" vertical="center" shrinkToFit="1"/>
      <protection/>
    </xf>
    <xf numFmtId="0" fontId="38" fillId="0" borderId="18" xfId="61" applyFont="1" applyFill="1" applyBorder="1" applyAlignment="1">
      <alignment horizontal="center" vertical="center" shrinkToFit="1"/>
      <protection/>
    </xf>
    <xf numFmtId="0" fontId="38" fillId="0" borderId="19" xfId="61" applyFont="1" applyFill="1" applyBorder="1" applyAlignment="1">
      <alignment horizontal="center" vertical="center" shrinkToFit="1"/>
      <protection/>
    </xf>
    <xf numFmtId="0" fontId="38" fillId="0" borderId="20" xfId="61" applyFont="1" applyFill="1" applyBorder="1" applyAlignment="1">
      <alignment horizontal="center" vertical="center" shrinkToFit="1"/>
      <protection/>
    </xf>
    <xf numFmtId="183" fontId="39" fillId="0" borderId="12" xfId="61" applyNumberFormat="1" applyFont="1" applyFill="1" applyBorder="1" applyAlignment="1" applyProtection="1">
      <alignment horizontal="right" vertical="center"/>
      <protection locked="0"/>
    </xf>
    <xf numFmtId="183" fontId="39" fillId="0" borderId="13" xfId="61" applyNumberFormat="1" applyFont="1" applyFill="1" applyBorder="1" applyAlignment="1" applyProtection="1">
      <alignment horizontal="right" vertical="center"/>
      <protection locked="0"/>
    </xf>
    <xf numFmtId="183" fontId="39" fillId="0" borderId="10" xfId="61" applyNumberFormat="1" applyFont="1" applyFill="1" applyBorder="1" applyAlignment="1" applyProtection="1">
      <alignment horizontal="right" vertical="center"/>
      <protection locked="0"/>
    </xf>
    <xf numFmtId="183" fontId="39" fillId="0" borderId="10" xfId="61" applyNumberFormat="1" applyFont="1" applyFill="1" applyBorder="1" applyAlignment="1" applyProtection="1">
      <alignment vertical="center"/>
      <protection locked="0"/>
    </xf>
    <xf numFmtId="183" fontId="39" fillId="0" borderId="10" xfId="61" applyNumberFormat="1" applyFont="1" applyFill="1" applyBorder="1" applyAlignment="1" applyProtection="1">
      <alignment horizontal="right" vertical="center"/>
      <protection/>
    </xf>
    <xf numFmtId="183" fontId="39" fillId="0" borderId="12" xfId="61" applyNumberFormat="1" applyFont="1" applyFill="1" applyBorder="1" applyAlignment="1" applyProtection="1">
      <alignment vertical="center"/>
      <protection locked="0"/>
    </xf>
    <xf numFmtId="183" fontId="39" fillId="0" borderId="13" xfId="61" applyNumberFormat="1" applyFont="1" applyFill="1" applyBorder="1" applyAlignment="1" applyProtection="1">
      <alignment vertical="center"/>
      <protection locked="0"/>
    </xf>
    <xf numFmtId="183" fontId="39" fillId="0" borderId="10" xfId="61" applyNumberFormat="1" applyFont="1" applyFill="1" applyBorder="1" applyAlignment="1" applyProtection="1" quotePrefix="1">
      <alignment horizontal="right" vertical="center"/>
      <protection/>
    </xf>
    <xf numFmtId="183" fontId="39" fillId="0" borderId="13" xfId="61" applyNumberFormat="1" applyFont="1" applyFill="1" applyBorder="1" applyAlignment="1" applyProtection="1">
      <alignment horizontal="right" vertical="center"/>
      <protection/>
    </xf>
    <xf numFmtId="183" fontId="39" fillId="0" borderId="12" xfId="61" applyNumberFormat="1" applyFont="1" applyFill="1" applyBorder="1" applyAlignment="1" applyProtection="1">
      <alignment vertical="center"/>
      <protection/>
    </xf>
    <xf numFmtId="183" fontId="39" fillId="0" borderId="13" xfId="61" applyNumberFormat="1" applyFont="1" applyFill="1" applyBorder="1" applyAlignment="1" applyProtection="1">
      <alignment vertical="center"/>
      <protection/>
    </xf>
    <xf numFmtId="183" fontId="39" fillId="0" borderId="10" xfId="61" applyNumberFormat="1" applyFont="1" applyFill="1" applyBorder="1" applyAlignment="1" applyProtection="1">
      <alignment vertical="center"/>
      <protection/>
    </xf>
    <xf numFmtId="183" fontId="39" fillId="0" borderId="15" xfId="61" applyNumberFormat="1" applyFont="1" applyFill="1" applyBorder="1" applyAlignment="1" applyProtection="1">
      <alignment vertical="center"/>
      <protection/>
    </xf>
    <xf numFmtId="183" fontId="39" fillId="0" borderId="16" xfId="61" applyNumberFormat="1" applyFont="1" applyFill="1" applyBorder="1" applyAlignment="1" applyProtection="1">
      <alignment vertical="center"/>
      <protection/>
    </xf>
    <xf numFmtId="0" fontId="38" fillId="0" borderId="12" xfId="61" applyFont="1" applyFill="1" applyBorder="1" applyAlignment="1">
      <alignment horizontal="center" vertical="center"/>
      <protection/>
    </xf>
    <xf numFmtId="0" fontId="38" fillId="0" borderId="21" xfId="61" applyFont="1" applyFill="1" applyBorder="1" applyAlignment="1">
      <alignment horizontal="center" vertical="center"/>
      <protection/>
    </xf>
    <xf numFmtId="0" fontId="38" fillId="0" borderId="13" xfId="61" applyFont="1" applyFill="1" applyBorder="1" applyAlignment="1">
      <alignment horizontal="center" vertical="center"/>
      <protection/>
    </xf>
    <xf numFmtId="0" fontId="39" fillId="0" borderId="12" xfId="61" applyFont="1" applyFill="1" applyBorder="1" applyAlignment="1">
      <alignment horizontal="right" vertical="center"/>
      <protection/>
    </xf>
    <xf numFmtId="0" fontId="39" fillId="0" borderId="13" xfId="61" applyFont="1" applyFill="1" applyBorder="1" applyAlignment="1">
      <alignment horizontal="right" vertical="center"/>
      <protection/>
    </xf>
    <xf numFmtId="0" fontId="39" fillId="0" borderId="22" xfId="61" applyFont="1" applyFill="1" applyBorder="1" applyAlignment="1" applyProtection="1">
      <alignment horizontal="left" vertical="center"/>
      <protection locked="0"/>
    </xf>
    <xf numFmtId="0" fontId="38" fillId="0" borderId="15" xfId="61" applyFont="1" applyFill="1" applyBorder="1" applyAlignment="1">
      <alignment horizontal="center" vertical="center"/>
      <protection/>
    </xf>
    <xf numFmtId="0" fontId="38" fillId="0" borderId="14" xfId="61" applyFont="1" applyFill="1" applyBorder="1" applyAlignment="1">
      <alignment horizontal="center" vertical="center"/>
      <protection/>
    </xf>
    <xf numFmtId="0" fontId="38" fillId="0" borderId="16" xfId="61" applyFont="1" applyFill="1" applyBorder="1" applyAlignment="1">
      <alignment horizontal="center" vertical="center"/>
      <protection/>
    </xf>
    <xf numFmtId="0" fontId="38" fillId="0" borderId="19" xfId="61" applyFont="1" applyFill="1" applyBorder="1" applyAlignment="1">
      <alignment horizontal="center" vertical="center"/>
      <protection/>
    </xf>
    <xf numFmtId="0" fontId="38" fillId="0" borderId="22" xfId="61" applyFont="1" applyFill="1" applyBorder="1" applyAlignment="1">
      <alignment horizontal="center" vertical="center"/>
      <protection/>
    </xf>
    <xf numFmtId="0" fontId="38" fillId="0" borderId="20" xfId="61" applyFont="1" applyFill="1" applyBorder="1" applyAlignment="1">
      <alignment horizontal="center" vertical="center"/>
      <protection/>
    </xf>
    <xf numFmtId="0" fontId="38" fillId="0" borderId="11" xfId="61" applyFont="1" applyFill="1" applyBorder="1" applyAlignment="1">
      <alignment horizontal="center" vertical="center"/>
      <protection/>
    </xf>
    <xf numFmtId="0" fontId="38" fillId="0" borderId="23" xfId="61" applyFont="1" applyFill="1" applyBorder="1" applyAlignment="1">
      <alignment horizontal="center" vertical="center"/>
      <protection/>
    </xf>
    <xf numFmtId="0" fontId="40" fillId="0" borderId="11" xfId="61" applyFont="1" applyFill="1" applyBorder="1" applyAlignment="1">
      <alignment horizontal="center" vertical="center" wrapText="1"/>
      <protection/>
    </xf>
    <xf numFmtId="0" fontId="40" fillId="0" borderId="23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53"/>
  <sheetViews>
    <sheetView tabSelected="1" view="pageBreakPreview" zoomScaleSheetLayoutView="100" workbookViewId="0" topLeftCell="A1">
      <selection activeCell="O49" sqref="O49"/>
    </sheetView>
  </sheetViews>
  <sheetFormatPr defaultColWidth="9.00390625" defaultRowHeight="13.5"/>
  <cols>
    <col min="1" max="1" width="8.625" style="2" customWidth="1"/>
    <col min="2" max="2" width="3.625" style="2" customWidth="1"/>
    <col min="3" max="4" width="9.625" style="2" customWidth="1"/>
    <col min="5" max="5" width="10.00390625" style="2" customWidth="1"/>
    <col min="6" max="7" width="5.125" style="2" customWidth="1"/>
    <col min="8" max="8" width="15.625" style="2" customWidth="1"/>
    <col min="9" max="9" width="5.625" style="2" customWidth="1"/>
    <col min="10" max="10" width="4.625" style="2" customWidth="1"/>
    <col min="11" max="12" width="9.625" style="2" customWidth="1"/>
    <col min="13" max="13" width="9.625" style="1" customWidth="1"/>
    <col min="14" max="15" width="9.00390625" style="1" customWidth="1"/>
    <col min="16" max="16384" width="9.00390625" style="2" customWidth="1"/>
  </cols>
  <sheetData>
    <row r="1" spans="1:13" s="1" customFormat="1" ht="14.25">
      <c r="A1" s="46" t="s">
        <v>34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3.5" customHeight="1">
      <c r="A2" s="47" t="s">
        <v>0</v>
      </c>
      <c r="B2" s="48"/>
      <c r="C2" s="49"/>
      <c r="D2" s="53" t="s">
        <v>1</v>
      </c>
      <c r="E2" s="53" t="s">
        <v>2</v>
      </c>
      <c r="F2" s="47" t="s">
        <v>3</v>
      </c>
      <c r="G2" s="49"/>
      <c r="H2" s="53" t="s">
        <v>4</v>
      </c>
      <c r="I2" s="47" t="s">
        <v>5</v>
      </c>
      <c r="J2" s="49"/>
      <c r="K2" s="55" t="s">
        <v>6</v>
      </c>
      <c r="L2" s="55" t="s">
        <v>7</v>
      </c>
      <c r="M2" s="55" t="s">
        <v>8</v>
      </c>
    </row>
    <row r="3" spans="1:13" ht="13.5">
      <c r="A3" s="50"/>
      <c r="B3" s="51"/>
      <c r="C3" s="52"/>
      <c r="D3" s="54"/>
      <c r="E3" s="54"/>
      <c r="F3" s="50"/>
      <c r="G3" s="52"/>
      <c r="H3" s="54"/>
      <c r="I3" s="50"/>
      <c r="J3" s="52"/>
      <c r="K3" s="56"/>
      <c r="L3" s="56"/>
      <c r="M3" s="56"/>
    </row>
    <row r="4" spans="1:13" ht="14.25">
      <c r="A4" s="41" t="s">
        <v>9</v>
      </c>
      <c r="B4" s="42"/>
      <c r="C4" s="43"/>
      <c r="D4" s="3" t="s">
        <v>10</v>
      </c>
      <c r="E4" s="3" t="s">
        <v>11</v>
      </c>
      <c r="F4" s="44" t="s">
        <v>12</v>
      </c>
      <c r="G4" s="45"/>
      <c r="H4" s="3" t="s">
        <v>13</v>
      </c>
      <c r="I4" s="44" t="s">
        <v>33</v>
      </c>
      <c r="J4" s="45"/>
      <c r="K4" s="3" t="s">
        <v>13</v>
      </c>
      <c r="L4" s="3" t="s">
        <v>13</v>
      </c>
      <c r="M4" s="3" t="s">
        <v>13</v>
      </c>
    </row>
    <row r="5" spans="1:13" ht="14.25">
      <c r="A5" s="21" t="s">
        <v>14</v>
      </c>
      <c r="B5" s="22"/>
      <c r="C5" s="4" t="s">
        <v>30</v>
      </c>
      <c r="D5" s="5">
        <v>18453</v>
      </c>
      <c r="E5" s="5">
        <v>5521</v>
      </c>
      <c r="F5" s="32">
        <v>85132</v>
      </c>
      <c r="G5" s="33"/>
      <c r="H5" s="6">
        <v>3127039150</v>
      </c>
      <c r="I5" s="13">
        <f>IF(ISERROR(E5/D5*100),"",E5/D5*100)</f>
        <v>29.919254321790493</v>
      </c>
      <c r="J5" s="14"/>
      <c r="K5" s="7">
        <f>IF(ISERROR(H5/E5),"",H5/E5)</f>
        <v>566389.9927549358</v>
      </c>
      <c r="L5" s="7">
        <f>IF(ISERROR(H5/D5),"",H5/D5)</f>
        <v>169459.66238551997</v>
      </c>
      <c r="M5" s="7">
        <f>IF(ISERROR(H5/F5),"",H5/F5)</f>
        <v>36731.653784710805</v>
      </c>
    </row>
    <row r="6" spans="1:13" ht="14.25">
      <c r="A6" s="23"/>
      <c r="B6" s="24"/>
      <c r="C6" s="4" t="s">
        <v>15</v>
      </c>
      <c r="D6" s="5">
        <v>31511</v>
      </c>
      <c r="E6" s="5">
        <v>5003</v>
      </c>
      <c r="F6" s="32">
        <v>92585</v>
      </c>
      <c r="G6" s="33"/>
      <c r="H6" s="6">
        <v>2397112430</v>
      </c>
      <c r="I6" s="13">
        <f aca="true" t="shared" si="0" ref="I6:I48">IF(ISERROR(E6/D6*100),"",E6/D6*100)</f>
        <v>15.876995334962393</v>
      </c>
      <c r="J6" s="14"/>
      <c r="K6" s="7">
        <f aca="true" t="shared" si="1" ref="K6:K48">IF(ISERROR(H6/E6),"",H6/E6)</f>
        <v>479135.0049970018</v>
      </c>
      <c r="L6" s="7">
        <f>IF(ISERROR(H6/D6),"",H6/D6)</f>
        <v>76072.2423915458</v>
      </c>
      <c r="M6" s="7">
        <f>IF(ISERROR(H6/F6),"",H6/F6)</f>
        <v>25890.93730085867</v>
      </c>
    </row>
    <row r="7" spans="1:13" ht="14.25">
      <c r="A7" s="23"/>
      <c r="B7" s="24"/>
      <c r="C7" s="4" t="s">
        <v>16</v>
      </c>
      <c r="D7" s="5">
        <v>1997</v>
      </c>
      <c r="E7" s="5">
        <v>465</v>
      </c>
      <c r="F7" s="32">
        <v>7614</v>
      </c>
      <c r="G7" s="33"/>
      <c r="H7" s="6">
        <v>272886210</v>
      </c>
      <c r="I7" s="13">
        <f t="shared" si="0"/>
        <v>23.28492739108663</v>
      </c>
      <c r="J7" s="14"/>
      <c r="K7" s="7">
        <f t="shared" si="1"/>
        <v>586852.0645161291</v>
      </c>
      <c r="L7" s="7">
        <f>IF(ISERROR(H7/D7),"",H7/D7)</f>
        <v>136648.0771156735</v>
      </c>
      <c r="M7" s="7">
        <f>IF(ISERROR(H7/F7),"",H7/F7)</f>
        <v>35840.05910165485</v>
      </c>
    </row>
    <row r="8" spans="1:13" ht="14.25">
      <c r="A8" s="25"/>
      <c r="B8" s="26"/>
      <c r="C8" s="4" t="s">
        <v>17</v>
      </c>
      <c r="D8" s="7">
        <f>SUM(D5:D7)</f>
        <v>51961</v>
      </c>
      <c r="E8" s="7">
        <f>SUM(E5:E7)</f>
        <v>10989</v>
      </c>
      <c r="F8" s="36">
        <f>SUM(F5:F7)</f>
        <v>185331</v>
      </c>
      <c r="G8" s="37">
        <f>SUM(G5:G7)</f>
        <v>0</v>
      </c>
      <c r="H8" s="7">
        <f>SUM(H5:H7)</f>
        <v>5797037790</v>
      </c>
      <c r="I8" s="13">
        <f t="shared" si="0"/>
        <v>21.148553722984545</v>
      </c>
      <c r="J8" s="14"/>
      <c r="K8" s="7">
        <f t="shared" si="1"/>
        <v>527530.9664209664</v>
      </c>
      <c r="L8" s="7">
        <f>IF(ISERROR(H8/D8),"",H8/D8)</f>
        <v>111565.16983891765</v>
      </c>
      <c r="M8" s="7">
        <f>IF(ISERROR(H8/F8),"",H8/F8)</f>
        <v>31279.37468637195</v>
      </c>
    </row>
    <row r="9" spans="1:13" ht="14.25">
      <c r="A9" s="21" t="s">
        <v>18</v>
      </c>
      <c r="B9" s="22"/>
      <c r="C9" s="4" t="s">
        <v>30</v>
      </c>
      <c r="D9" s="5">
        <v>18453</v>
      </c>
      <c r="E9" s="5">
        <v>240927</v>
      </c>
      <c r="F9" s="32">
        <v>388835</v>
      </c>
      <c r="G9" s="33"/>
      <c r="H9" s="6">
        <v>3309567848</v>
      </c>
      <c r="I9" s="13">
        <f t="shared" si="0"/>
        <v>1305.6251016094943</v>
      </c>
      <c r="J9" s="14"/>
      <c r="K9" s="7">
        <f t="shared" si="1"/>
        <v>13736.80761392455</v>
      </c>
      <c r="L9" s="7">
        <f aca="true" t="shared" si="2" ref="L9:L48">IF(ISERROR(H9/D9),"",H9/D9)</f>
        <v>179351.20836720316</v>
      </c>
      <c r="M9" s="7">
        <f aca="true" t="shared" si="3" ref="M9:M48">IF(ISERROR(H9/F9),"",H9/F9)</f>
        <v>8511.496773695784</v>
      </c>
    </row>
    <row r="10" spans="1:13" ht="14.25">
      <c r="A10" s="23"/>
      <c r="B10" s="24"/>
      <c r="C10" s="4" t="s">
        <v>15</v>
      </c>
      <c r="D10" s="5">
        <v>31511</v>
      </c>
      <c r="E10" s="5">
        <v>188558</v>
      </c>
      <c r="F10" s="32">
        <v>301333</v>
      </c>
      <c r="G10" s="33"/>
      <c r="H10" s="6">
        <v>2521550947</v>
      </c>
      <c r="I10" s="13">
        <f t="shared" si="0"/>
        <v>598.3878645552346</v>
      </c>
      <c r="J10" s="14"/>
      <c r="K10" s="7">
        <f t="shared" si="1"/>
        <v>13372.81338898376</v>
      </c>
      <c r="L10" s="7">
        <f t="shared" si="2"/>
        <v>80021.29246929643</v>
      </c>
      <c r="M10" s="7">
        <f t="shared" si="3"/>
        <v>8367.988063039893</v>
      </c>
    </row>
    <row r="11" spans="1:13" ht="14.25">
      <c r="A11" s="23"/>
      <c r="B11" s="24"/>
      <c r="C11" s="4" t="s">
        <v>16</v>
      </c>
      <c r="D11" s="5">
        <v>1997</v>
      </c>
      <c r="E11" s="5">
        <v>22108</v>
      </c>
      <c r="F11" s="32">
        <v>35467</v>
      </c>
      <c r="G11" s="33"/>
      <c r="H11" s="6">
        <v>359548950</v>
      </c>
      <c r="I11" s="13">
        <f t="shared" si="0"/>
        <v>1107.0605908863295</v>
      </c>
      <c r="J11" s="14"/>
      <c r="K11" s="7">
        <f t="shared" si="1"/>
        <v>16263.29609191243</v>
      </c>
      <c r="L11" s="7">
        <f t="shared" si="2"/>
        <v>180044.54181271908</v>
      </c>
      <c r="M11" s="7">
        <f t="shared" si="3"/>
        <v>10137.563086813094</v>
      </c>
    </row>
    <row r="12" spans="1:13" ht="14.25">
      <c r="A12" s="25"/>
      <c r="B12" s="26"/>
      <c r="C12" s="4" t="s">
        <v>17</v>
      </c>
      <c r="D12" s="7">
        <f>SUM(D9:D11)</f>
        <v>51961</v>
      </c>
      <c r="E12" s="7">
        <f>SUM(E9:E11)</f>
        <v>451593</v>
      </c>
      <c r="F12" s="36">
        <f>SUM(F9:F11)</f>
        <v>725635</v>
      </c>
      <c r="G12" s="37">
        <f>SUM(G9:G11)</f>
        <v>0</v>
      </c>
      <c r="H12" s="8">
        <f>SUM(H9:H11)</f>
        <v>6190667745</v>
      </c>
      <c r="I12" s="13">
        <f t="shared" si="0"/>
        <v>869.099901849464</v>
      </c>
      <c r="J12" s="14"/>
      <c r="K12" s="7">
        <f t="shared" si="1"/>
        <v>13708.511303319581</v>
      </c>
      <c r="L12" s="7">
        <f t="shared" si="2"/>
        <v>119140.65828217317</v>
      </c>
      <c r="M12" s="7">
        <f t="shared" si="3"/>
        <v>8531.379750149868</v>
      </c>
    </row>
    <row r="13" spans="1:13" ht="14.25">
      <c r="A13" s="21" t="s">
        <v>19</v>
      </c>
      <c r="B13" s="22"/>
      <c r="C13" s="4" t="s">
        <v>30</v>
      </c>
      <c r="D13" s="5">
        <v>18453</v>
      </c>
      <c r="E13" s="5">
        <v>41342</v>
      </c>
      <c r="F13" s="32">
        <v>90952</v>
      </c>
      <c r="G13" s="33"/>
      <c r="H13" s="6">
        <v>605433780</v>
      </c>
      <c r="I13" s="13">
        <f t="shared" si="0"/>
        <v>224.03945157968894</v>
      </c>
      <c r="J13" s="14"/>
      <c r="K13" s="7">
        <f t="shared" si="1"/>
        <v>14644.520826278362</v>
      </c>
      <c r="L13" s="7">
        <f t="shared" si="2"/>
        <v>32809.50414566737</v>
      </c>
      <c r="M13" s="7">
        <f t="shared" si="3"/>
        <v>6656.62965080482</v>
      </c>
    </row>
    <row r="14" spans="1:13" ht="14.25">
      <c r="A14" s="23"/>
      <c r="B14" s="24"/>
      <c r="C14" s="4" t="s">
        <v>15</v>
      </c>
      <c r="D14" s="5">
        <v>31511</v>
      </c>
      <c r="E14" s="5">
        <v>42902</v>
      </c>
      <c r="F14" s="32">
        <v>86815</v>
      </c>
      <c r="G14" s="33"/>
      <c r="H14" s="6">
        <v>573384770</v>
      </c>
      <c r="I14" s="13">
        <f t="shared" si="0"/>
        <v>136.1492812033893</v>
      </c>
      <c r="J14" s="14"/>
      <c r="K14" s="7">
        <f t="shared" si="1"/>
        <v>13364.989277889143</v>
      </c>
      <c r="L14" s="7">
        <f t="shared" si="2"/>
        <v>18196.336834756115</v>
      </c>
      <c r="M14" s="7">
        <f t="shared" si="3"/>
        <v>6604.673961872948</v>
      </c>
    </row>
    <row r="15" spans="1:13" ht="14.25">
      <c r="A15" s="23"/>
      <c r="B15" s="24"/>
      <c r="C15" s="4" t="s">
        <v>16</v>
      </c>
      <c r="D15" s="5">
        <v>1997</v>
      </c>
      <c r="E15" s="5">
        <v>4630</v>
      </c>
      <c r="F15" s="32">
        <v>9963</v>
      </c>
      <c r="G15" s="33"/>
      <c r="H15" s="6">
        <v>65105130</v>
      </c>
      <c r="I15" s="13">
        <f t="shared" si="0"/>
        <v>231.84777165748622</v>
      </c>
      <c r="J15" s="14"/>
      <c r="K15" s="7">
        <f t="shared" si="1"/>
        <v>14061.583153347732</v>
      </c>
      <c r="L15" s="7">
        <f t="shared" si="2"/>
        <v>32601.467200801202</v>
      </c>
      <c r="M15" s="7">
        <f t="shared" si="3"/>
        <v>6534.691358024691</v>
      </c>
    </row>
    <row r="16" spans="1:13" ht="14.25">
      <c r="A16" s="23"/>
      <c r="B16" s="24"/>
      <c r="C16" s="9" t="s">
        <v>17</v>
      </c>
      <c r="D16" s="7">
        <f>SUM(D13:D15)</f>
        <v>51961</v>
      </c>
      <c r="E16" s="10">
        <f>SUM(E13:E15)</f>
        <v>88874</v>
      </c>
      <c r="F16" s="39">
        <f>SUM(F13:F15)</f>
        <v>187730</v>
      </c>
      <c r="G16" s="40">
        <f>SUM(G13:G15)</f>
        <v>0</v>
      </c>
      <c r="H16" s="8">
        <f>SUM(H13:H15)</f>
        <v>1243923680</v>
      </c>
      <c r="I16" s="13">
        <f t="shared" si="0"/>
        <v>171.03981832528243</v>
      </c>
      <c r="J16" s="14"/>
      <c r="K16" s="7">
        <f t="shared" si="1"/>
        <v>13996.485811373404</v>
      </c>
      <c r="L16" s="7">
        <f t="shared" si="2"/>
        <v>23939.563903697002</v>
      </c>
      <c r="M16" s="7">
        <f t="shared" si="3"/>
        <v>6626.131571938422</v>
      </c>
    </row>
    <row r="17" spans="1:13" ht="14.25">
      <c r="A17" s="18" t="s">
        <v>20</v>
      </c>
      <c r="B17" s="18"/>
      <c r="C17" s="4" t="s">
        <v>30</v>
      </c>
      <c r="D17" s="5">
        <v>18453</v>
      </c>
      <c r="E17" s="10">
        <v>287790</v>
      </c>
      <c r="F17" s="36">
        <v>564919</v>
      </c>
      <c r="G17" s="37"/>
      <c r="H17" s="10">
        <v>7042040778</v>
      </c>
      <c r="I17" s="13">
        <f t="shared" si="0"/>
        <v>1559.5838075109737</v>
      </c>
      <c r="J17" s="14"/>
      <c r="K17" s="7">
        <f t="shared" si="1"/>
        <v>24469.37273011571</v>
      </c>
      <c r="L17" s="7">
        <f t="shared" si="2"/>
        <v>381620.3748983905</v>
      </c>
      <c r="M17" s="7">
        <f t="shared" si="3"/>
        <v>12465.576087899328</v>
      </c>
    </row>
    <row r="18" spans="1:13" ht="14.25">
      <c r="A18" s="18"/>
      <c r="B18" s="18"/>
      <c r="C18" s="4" t="s">
        <v>15</v>
      </c>
      <c r="D18" s="5">
        <v>31511</v>
      </c>
      <c r="E18" s="10">
        <v>236463</v>
      </c>
      <c r="F18" s="36">
        <v>480733</v>
      </c>
      <c r="G18" s="37"/>
      <c r="H18" s="10">
        <v>5492048147</v>
      </c>
      <c r="I18" s="13">
        <f t="shared" si="0"/>
        <v>750.4141410935864</v>
      </c>
      <c r="J18" s="14"/>
      <c r="K18" s="7">
        <f t="shared" si="1"/>
        <v>23225.82453491667</v>
      </c>
      <c r="L18" s="7">
        <f t="shared" si="2"/>
        <v>174289.87169559835</v>
      </c>
      <c r="M18" s="7">
        <f t="shared" si="3"/>
        <v>11424.321082596785</v>
      </c>
    </row>
    <row r="19" spans="1:13" ht="14.25">
      <c r="A19" s="18"/>
      <c r="B19" s="18"/>
      <c r="C19" s="4" t="s">
        <v>16</v>
      </c>
      <c r="D19" s="5">
        <v>1997</v>
      </c>
      <c r="E19" s="10">
        <v>27203</v>
      </c>
      <c r="F19" s="36">
        <v>53044</v>
      </c>
      <c r="G19" s="37"/>
      <c r="H19" s="10">
        <v>697540290</v>
      </c>
      <c r="I19" s="13">
        <f t="shared" si="0"/>
        <v>1362.1932899349024</v>
      </c>
      <c r="J19" s="14"/>
      <c r="K19" s="7">
        <f t="shared" si="1"/>
        <v>25642.035437267947</v>
      </c>
      <c r="L19" s="7">
        <f t="shared" si="2"/>
        <v>349294.0861291938</v>
      </c>
      <c r="M19" s="7">
        <f t="shared" si="3"/>
        <v>13150.2203830782</v>
      </c>
    </row>
    <row r="20" spans="1:13" ht="14.25">
      <c r="A20" s="18"/>
      <c r="B20" s="18"/>
      <c r="C20" s="4" t="s">
        <v>17</v>
      </c>
      <c r="D20" s="7">
        <f>SUM(D17:D19)</f>
        <v>51961</v>
      </c>
      <c r="E20" s="7">
        <f>SUM(E17:E19)</f>
        <v>551456</v>
      </c>
      <c r="F20" s="38">
        <f>SUM(F17:F19)</f>
        <v>1098696</v>
      </c>
      <c r="G20" s="38">
        <f>SUM(G17:G19)</f>
        <v>0</v>
      </c>
      <c r="H20" s="8">
        <f>SUM(H17:H19)</f>
        <v>13231629215</v>
      </c>
      <c r="I20" s="13">
        <f t="shared" si="0"/>
        <v>1061.288273897731</v>
      </c>
      <c r="J20" s="14"/>
      <c r="K20" s="7">
        <f t="shared" si="1"/>
        <v>23993.989030856497</v>
      </c>
      <c r="L20" s="7">
        <f t="shared" si="2"/>
        <v>254645.3920247878</v>
      </c>
      <c r="M20" s="7">
        <f t="shared" si="3"/>
        <v>12043.0302968246</v>
      </c>
    </row>
    <row r="21" spans="1:13" ht="14.25">
      <c r="A21" s="18" t="s">
        <v>21</v>
      </c>
      <c r="B21" s="18"/>
      <c r="C21" s="4" t="s">
        <v>30</v>
      </c>
      <c r="D21" s="5">
        <v>18453</v>
      </c>
      <c r="E21" s="5">
        <v>159782</v>
      </c>
      <c r="F21" s="32">
        <v>189369</v>
      </c>
      <c r="G21" s="33"/>
      <c r="H21" s="6">
        <v>1999461180</v>
      </c>
      <c r="I21" s="13">
        <f t="shared" si="0"/>
        <v>865.8863057497425</v>
      </c>
      <c r="J21" s="14"/>
      <c r="K21" s="7">
        <f t="shared" si="1"/>
        <v>12513.682267088909</v>
      </c>
      <c r="L21" s="7">
        <f t="shared" si="2"/>
        <v>108354.26109575678</v>
      </c>
      <c r="M21" s="7">
        <f t="shared" si="3"/>
        <v>10558.545379655594</v>
      </c>
    </row>
    <row r="22" spans="1:13" ht="14.25">
      <c r="A22" s="18"/>
      <c r="B22" s="18"/>
      <c r="C22" s="4" t="s">
        <v>15</v>
      </c>
      <c r="D22" s="5">
        <v>31511</v>
      </c>
      <c r="E22" s="5">
        <v>119612</v>
      </c>
      <c r="F22" s="32">
        <v>150463</v>
      </c>
      <c r="G22" s="33"/>
      <c r="H22" s="6">
        <v>1282642322</v>
      </c>
      <c r="I22" s="13">
        <f t="shared" si="0"/>
        <v>379.58808035289263</v>
      </c>
      <c r="J22" s="14"/>
      <c r="K22" s="7">
        <f t="shared" si="1"/>
        <v>10723.358208206535</v>
      </c>
      <c r="L22" s="7">
        <f t="shared" si="2"/>
        <v>40704.58957189553</v>
      </c>
      <c r="M22" s="7">
        <f t="shared" si="3"/>
        <v>8524.636103228037</v>
      </c>
    </row>
    <row r="23" spans="1:13" ht="14.25">
      <c r="A23" s="18"/>
      <c r="B23" s="18"/>
      <c r="C23" s="4" t="s">
        <v>16</v>
      </c>
      <c r="D23" s="5">
        <v>1997</v>
      </c>
      <c r="E23" s="11">
        <v>14315</v>
      </c>
      <c r="F23" s="32">
        <v>17127</v>
      </c>
      <c r="G23" s="33"/>
      <c r="H23" s="6">
        <v>173358680</v>
      </c>
      <c r="I23" s="13">
        <f t="shared" si="0"/>
        <v>716.8252378567852</v>
      </c>
      <c r="J23" s="14"/>
      <c r="K23" s="7">
        <f t="shared" si="1"/>
        <v>12110.2815228781</v>
      </c>
      <c r="L23" s="7">
        <f t="shared" si="2"/>
        <v>86809.55433149725</v>
      </c>
      <c r="M23" s="7">
        <f t="shared" si="3"/>
        <v>10121.952472703917</v>
      </c>
    </row>
    <row r="24" spans="1:13" ht="14.25">
      <c r="A24" s="18"/>
      <c r="B24" s="18"/>
      <c r="C24" s="9" t="s">
        <v>17</v>
      </c>
      <c r="D24" s="7">
        <f>SUM(D21:D23)</f>
        <v>51961</v>
      </c>
      <c r="E24" s="7">
        <f>SUM(E21:E23)</f>
        <v>293709</v>
      </c>
      <c r="F24" s="19">
        <f>SUM(F21:F23)</f>
        <v>356959</v>
      </c>
      <c r="G24" s="35">
        <f>SUM(G21:G23)</f>
        <v>0</v>
      </c>
      <c r="H24" s="8">
        <f>SUM(H21:H23)</f>
        <v>3455462182</v>
      </c>
      <c r="I24" s="13">
        <f t="shared" si="0"/>
        <v>565.2489367025269</v>
      </c>
      <c r="J24" s="14"/>
      <c r="K24" s="7">
        <f t="shared" si="1"/>
        <v>11764.917595306919</v>
      </c>
      <c r="L24" s="7">
        <f t="shared" si="2"/>
        <v>66501.07161140085</v>
      </c>
      <c r="M24" s="7">
        <f t="shared" si="3"/>
        <v>9680.277516465476</v>
      </c>
    </row>
    <row r="25" spans="1:13" ht="14.25">
      <c r="A25" s="18" t="s">
        <v>22</v>
      </c>
      <c r="B25" s="18"/>
      <c r="C25" s="4" t="s">
        <v>30</v>
      </c>
      <c r="D25" s="5">
        <v>18453</v>
      </c>
      <c r="E25" s="11">
        <v>5299</v>
      </c>
      <c r="F25" s="32">
        <v>220220</v>
      </c>
      <c r="G25" s="33"/>
      <c r="H25" s="6">
        <v>147804556</v>
      </c>
      <c r="I25" s="13">
        <f t="shared" si="0"/>
        <v>28.71619790819921</v>
      </c>
      <c r="J25" s="14"/>
      <c r="K25" s="7">
        <f t="shared" si="1"/>
        <v>27892.914889601812</v>
      </c>
      <c r="L25" s="7">
        <f t="shared" si="2"/>
        <v>8009.7846420636215</v>
      </c>
      <c r="M25" s="7">
        <f t="shared" si="3"/>
        <v>671.1677231859051</v>
      </c>
    </row>
    <row r="26" spans="1:13" ht="14.25">
      <c r="A26" s="18"/>
      <c r="B26" s="18"/>
      <c r="C26" s="4" t="s">
        <v>15</v>
      </c>
      <c r="D26" s="5">
        <v>31511</v>
      </c>
      <c r="E26" s="11">
        <v>4707</v>
      </c>
      <c r="F26" s="32">
        <v>246777</v>
      </c>
      <c r="G26" s="33"/>
      <c r="H26" s="6">
        <v>163377362</v>
      </c>
      <c r="I26" s="13">
        <f t="shared" si="0"/>
        <v>14.937640823839294</v>
      </c>
      <c r="J26" s="14"/>
      <c r="K26" s="7">
        <f t="shared" si="1"/>
        <v>34709.445931591246</v>
      </c>
      <c r="L26" s="7">
        <f t="shared" si="2"/>
        <v>5184.772365205801</v>
      </c>
      <c r="M26" s="7">
        <f t="shared" si="3"/>
        <v>662.0445260295733</v>
      </c>
    </row>
    <row r="27" spans="1:13" ht="14.25">
      <c r="A27" s="18"/>
      <c r="B27" s="18"/>
      <c r="C27" s="4" t="s">
        <v>16</v>
      </c>
      <c r="D27" s="5">
        <v>1997</v>
      </c>
      <c r="E27" s="11">
        <v>445</v>
      </c>
      <c r="F27" s="32">
        <v>19762</v>
      </c>
      <c r="G27" s="33"/>
      <c r="H27" s="6">
        <v>13278526</v>
      </c>
      <c r="I27" s="13">
        <f t="shared" si="0"/>
        <v>22.283425137706562</v>
      </c>
      <c r="J27" s="14"/>
      <c r="K27" s="7">
        <f t="shared" si="1"/>
        <v>29839.38426966292</v>
      </c>
      <c r="L27" s="7">
        <f>IF(ISERROR(H27/D27),"",H27/D27)</f>
        <v>6649.236855282925</v>
      </c>
      <c r="M27" s="7">
        <f t="shared" si="3"/>
        <v>671.9221738690416</v>
      </c>
    </row>
    <row r="28" spans="1:13" ht="14.25">
      <c r="A28" s="18"/>
      <c r="B28" s="18"/>
      <c r="C28" s="9" t="s">
        <v>17</v>
      </c>
      <c r="D28" s="7">
        <f>SUM(D25:D27)</f>
        <v>51961</v>
      </c>
      <c r="E28" s="7">
        <f>SUM(E25:E27)</f>
        <v>10451</v>
      </c>
      <c r="F28" s="34">
        <f>SUM(F25:F27)</f>
        <v>486759</v>
      </c>
      <c r="G28" s="31">
        <f>SUM(G25:G27)</f>
        <v>0</v>
      </c>
      <c r="H28" s="8">
        <f>SUM(H25:H27)</f>
        <v>324460444</v>
      </c>
      <c r="I28" s="13">
        <f t="shared" si="0"/>
        <v>20.11316179442274</v>
      </c>
      <c r="J28" s="14"/>
      <c r="K28" s="7">
        <f t="shared" si="1"/>
        <v>31045.875418620228</v>
      </c>
      <c r="L28" s="7">
        <f>IF(ISERROR(H28/D28),"",H28/D28)</f>
        <v>6244.307153442004</v>
      </c>
      <c r="M28" s="7">
        <f t="shared" si="3"/>
        <v>666.5730762040353</v>
      </c>
    </row>
    <row r="29" spans="1:13" ht="14.25">
      <c r="A29" s="18" t="s">
        <v>23</v>
      </c>
      <c r="B29" s="18"/>
      <c r="C29" s="4" t="s">
        <v>30</v>
      </c>
      <c r="D29" s="5">
        <v>18453</v>
      </c>
      <c r="E29" s="5">
        <v>336</v>
      </c>
      <c r="F29" s="30">
        <v>1988</v>
      </c>
      <c r="G29" s="30"/>
      <c r="H29" s="6">
        <v>23029900</v>
      </c>
      <c r="I29" s="13">
        <f t="shared" si="0"/>
        <v>1.820842139489514</v>
      </c>
      <c r="J29" s="14"/>
      <c r="K29" s="7">
        <f t="shared" si="1"/>
        <v>68541.36904761905</v>
      </c>
      <c r="L29" s="7">
        <f t="shared" si="2"/>
        <v>1248.0301306020701</v>
      </c>
      <c r="M29" s="7">
        <f t="shared" si="3"/>
        <v>11584.456740442656</v>
      </c>
    </row>
    <row r="30" spans="1:13" ht="14.25">
      <c r="A30" s="18"/>
      <c r="B30" s="18"/>
      <c r="C30" s="4" t="s">
        <v>15</v>
      </c>
      <c r="D30" s="5">
        <v>31511</v>
      </c>
      <c r="E30" s="5">
        <v>843</v>
      </c>
      <c r="F30" s="30">
        <v>5398</v>
      </c>
      <c r="G30" s="30"/>
      <c r="H30" s="6">
        <v>66937325</v>
      </c>
      <c r="I30" s="13">
        <f t="shared" si="0"/>
        <v>2.6752562597188283</v>
      </c>
      <c r="J30" s="14"/>
      <c r="K30" s="7">
        <f t="shared" si="1"/>
        <v>79403.70699881377</v>
      </c>
      <c r="L30" s="7">
        <f t="shared" si="2"/>
        <v>2124.2526419345627</v>
      </c>
      <c r="M30" s="7">
        <f t="shared" si="3"/>
        <v>12400.393664320118</v>
      </c>
    </row>
    <row r="31" spans="1:13" ht="14.25">
      <c r="A31" s="18"/>
      <c r="B31" s="18"/>
      <c r="C31" s="4" t="s">
        <v>16</v>
      </c>
      <c r="D31" s="5">
        <v>1997</v>
      </c>
      <c r="E31" s="5">
        <v>34</v>
      </c>
      <c r="F31" s="30">
        <v>363</v>
      </c>
      <c r="G31" s="30"/>
      <c r="H31" s="6">
        <v>4663390</v>
      </c>
      <c r="I31" s="13">
        <f t="shared" si="0"/>
        <v>1.7025538307461192</v>
      </c>
      <c r="J31" s="14"/>
      <c r="K31" s="7">
        <f t="shared" si="1"/>
        <v>137158.5294117647</v>
      </c>
      <c r="L31" s="7">
        <f t="shared" si="2"/>
        <v>2335.1977966950426</v>
      </c>
      <c r="M31" s="7">
        <f t="shared" si="3"/>
        <v>12846.804407713498</v>
      </c>
    </row>
    <row r="32" spans="1:13" ht="14.25">
      <c r="A32" s="18"/>
      <c r="B32" s="18"/>
      <c r="C32" s="9" t="s">
        <v>17</v>
      </c>
      <c r="D32" s="7">
        <f>SUM(D29:D31)</f>
        <v>51961</v>
      </c>
      <c r="E32" s="7">
        <f>SUM(E29:E31)</f>
        <v>1213</v>
      </c>
      <c r="F32" s="31">
        <f>SUM(F29:F31)</f>
        <v>7749</v>
      </c>
      <c r="G32" s="31">
        <f>SUM(G29:G31)</f>
        <v>0</v>
      </c>
      <c r="H32" s="8">
        <f>SUM(H29:H31)</f>
        <v>94630615</v>
      </c>
      <c r="I32" s="13">
        <f t="shared" si="0"/>
        <v>2.334443140047343</v>
      </c>
      <c r="J32" s="14"/>
      <c r="K32" s="7">
        <f t="shared" si="1"/>
        <v>78013.69744435285</v>
      </c>
      <c r="L32" s="7">
        <f t="shared" si="2"/>
        <v>1821.1854082869845</v>
      </c>
      <c r="M32" s="7">
        <f t="shared" si="3"/>
        <v>12211.97767453865</v>
      </c>
    </row>
    <row r="33" spans="1:13" ht="14.25">
      <c r="A33" s="18" t="s">
        <v>24</v>
      </c>
      <c r="B33" s="18"/>
      <c r="C33" s="4" t="s">
        <v>30</v>
      </c>
      <c r="D33" s="5">
        <v>18453</v>
      </c>
      <c r="E33" s="5">
        <v>11680</v>
      </c>
      <c r="F33" s="29">
        <v>11680</v>
      </c>
      <c r="G33" s="29"/>
      <c r="H33" s="6">
        <v>122831220</v>
      </c>
      <c r="I33" s="13">
        <f t="shared" si="0"/>
        <v>63.295941039397384</v>
      </c>
      <c r="J33" s="14"/>
      <c r="K33" s="7">
        <f t="shared" si="1"/>
        <v>10516.371575342466</v>
      </c>
      <c r="L33" s="7">
        <f t="shared" si="2"/>
        <v>6656.436351812713</v>
      </c>
      <c r="M33" s="7">
        <f t="shared" si="3"/>
        <v>10516.371575342466</v>
      </c>
    </row>
    <row r="34" spans="1:13" ht="14.25">
      <c r="A34" s="18"/>
      <c r="B34" s="18"/>
      <c r="C34" s="4" t="s">
        <v>15</v>
      </c>
      <c r="D34" s="5">
        <v>31511</v>
      </c>
      <c r="E34" s="5">
        <v>11957</v>
      </c>
      <c r="F34" s="29">
        <v>11957</v>
      </c>
      <c r="G34" s="29"/>
      <c r="H34" s="6">
        <v>101774664</v>
      </c>
      <c r="I34" s="13">
        <f t="shared" si="0"/>
        <v>37.94547935641522</v>
      </c>
      <c r="J34" s="14"/>
      <c r="K34" s="7">
        <f t="shared" si="1"/>
        <v>8511.722338379192</v>
      </c>
      <c r="L34" s="7">
        <f t="shared" si="2"/>
        <v>3229.813842785059</v>
      </c>
      <c r="M34" s="7">
        <f t="shared" si="3"/>
        <v>8511.722338379192</v>
      </c>
    </row>
    <row r="35" spans="1:13" ht="14.25">
      <c r="A35" s="18"/>
      <c r="B35" s="18"/>
      <c r="C35" s="4" t="s">
        <v>16</v>
      </c>
      <c r="D35" s="5">
        <v>1997</v>
      </c>
      <c r="E35" s="5">
        <v>1249</v>
      </c>
      <c r="F35" s="29">
        <v>1249</v>
      </c>
      <c r="G35" s="29"/>
      <c r="H35" s="6">
        <v>12819633</v>
      </c>
      <c r="I35" s="13">
        <f t="shared" si="0"/>
        <v>62.54381572358538</v>
      </c>
      <c r="J35" s="14"/>
      <c r="K35" s="7">
        <f t="shared" si="1"/>
        <v>10263.917534027221</v>
      </c>
      <c r="L35" s="7">
        <f t="shared" si="2"/>
        <v>6419.445668502754</v>
      </c>
      <c r="M35" s="7">
        <f t="shared" si="3"/>
        <v>10263.917534027221</v>
      </c>
    </row>
    <row r="36" spans="1:13" ht="14.25">
      <c r="A36" s="18"/>
      <c r="B36" s="18"/>
      <c r="C36" s="9" t="s">
        <v>17</v>
      </c>
      <c r="D36" s="7">
        <f>SUM(D33:D35)</f>
        <v>51961</v>
      </c>
      <c r="E36" s="7">
        <f>SUM(E33:E35)</f>
        <v>24886</v>
      </c>
      <c r="F36" s="29">
        <f>SUM(F33:F35)</f>
        <v>24886</v>
      </c>
      <c r="G36" s="29">
        <f>SUM(G33:G35)</f>
        <v>0</v>
      </c>
      <c r="H36" s="8">
        <f>SUM(H33:H35)</f>
        <v>237425517</v>
      </c>
      <c r="I36" s="13">
        <f t="shared" si="0"/>
        <v>47.89361251708012</v>
      </c>
      <c r="J36" s="14"/>
      <c r="K36" s="7">
        <f t="shared" si="1"/>
        <v>9540.52547617134</v>
      </c>
      <c r="L36" s="7">
        <f t="shared" si="2"/>
        <v>4569.302303650815</v>
      </c>
      <c r="M36" s="7">
        <f t="shared" si="3"/>
        <v>9540.52547617134</v>
      </c>
    </row>
    <row r="37" spans="1:13" ht="14.25">
      <c r="A37" s="18" t="s">
        <v>25</v>
      </c>
      <c r="B37" s="18"/>
      <c r="C37" s="4" t="s">
        <v>30</v>
      </c>
      <c r="D37" s="5">
        <v>18453</v>
      </c>
      <c r="E37" s="5">
        <v>2</v>
      </c>
      <c r="F37" s="29">
        <v>0</v>
      </c>
      <c r="G37" s="29"/>
      <c r="H37" s="6">
        <v>0</v>
      </c>
      <c r="I37" s="13">
        <f t="shared" si="0"/>
        <v>0.010838346068389963</v>
      </c>
      <c r="J37" s="14"/>
      <c r="K37" s="7">
        <f t="shared" si="1"/>
        <v>0</v>
      </c>
      <c r="L37" s="7">
        <f t="shared" si="2"/>
        <v>0</v>
      </c>
      <c r="M37" s="7">
        <v>0</v>
      </c>
    </row>
    <row r="38" spans="1:13" ht="14.25">
      <c r="A38" s="18"/>
      <c r="B38" s="18"/>
      <c r="C38" s="4" t="s">
        <v>15</v>
      </c>
      <c r="D38" s="5">
        <v>31511</v>
      </c>
      <c r="E38" s="5">
        <v>7</v>
      </c>
      <c r="F38" s="29">
        <v>0</v>
      </c>
      <c r="G38" s="29"/>
      <c r="H38" s="6">
        <v>0</v>
      </c>
      <c r="I38" s="13">
        <f t="shared" si="0"/>
        <v>0.02221446479007331</v>
      </c>
      <c r="J38" s="14"/>
      <c r="K38" s="7">
        <f t="shared" si="1"/>
        <v>0</v>
      </c>
      <c r="L38" s="7">
        <f t="shared" si="2"/>
        <v>0</v>
      </c>
      <c r="M38" s="7">
        <v>0</v>
      </c>
    </row>
    <row r="39" spans="1:13" ht="14.25">
      <c r="A39" s="18"/>
      <c r="B39" s="18"/>
      <c r="C39" s="4" t="s">
        <v>16</v>
      </c>
      <c r="D39" s="5">
        <v>1997</v>
      </c>
      <c r="E39" s="12">
        <v>0</v>
      </c>
      <c r="F39" s="29">
        <v>0</v>
      </c>
      <c r="G39" s="29"/>
      <c r="H39" s="6">
        <v>0</v>
      </c>
      <c r="I39" s="13">
        <f t="shared" si="0"/>
        <v>0</v>
      </c>
      <c r="J39" s="14"/>
      <c r="K39" s="7">
        <v>0</v>
      </c>
      <c r="L39" s="7">
        <f t="shared" si="2"/>
        <v>0</v>
      </c>
      <c r="M39" s="7">
        <v>0</v>
      </c>
    </row>
    <row r="40" spans="1:13" ht="14.25">
      <c r="A40" s="18"/>
      <c r="B40" s="18"/>
      <c r="C40" s="9" t="s">
        <v>17</v>
      </c>
      <c r="D40" s="7">
        <f>SUM(D37:D39)</f>
        <v>51961</v>
      </c>
      <c r="E40" s="7">
        <f>SUM(E37:E39)</f>
        <v>9</v>
      </c>
      <c r="F40" s="29">
        <v>0</v>
      </c>
      <c r="G40" s="29"/>
      <c r="H40" s="6">
        <v>0</v>
      </c>
      <c r="I40" s="13">
        <f t="shared" si="0"/>
        <v>0.017320682819807164</v>
      </c>
      <c r="J40" s="14"/>
      <c r="K40" s="7">
        <f t="shared" si="1"/>
        <v>0</v>
      </c>
      <c r="L40" s="7">
        <f t="shared" si="2"/>
        <v>0</v>
      </c>
      <c r="M40" s="7">
        <v>0</v>
      </c>
    </row>
    <row r="41" spans="1:13" ht="14.25">
      <c r="A41" s="21" t="s">
        <v>28</v>
      </c>
      <c r="B41" s="22"/>
      <c r="C41" s="4" t="s">
        <v>30</v>
      </c>
      <c r="D41" s="5">
        <v>18453</v>
      </c>
      <c r="E41" s="8">
        <v>0</v>
      </c>
      <c r="F41" s="19">
        <v>0</v>
      </c>
      <c r="G41" s="20"/>
      <c r="H41" s="8">
        <v>0</v>
      </c>
      <c r="I41" s="13">
        <f t="shared" si="0"/>
        <v>0</v>
      </c>
      <c r="J41" s="14"/>
      <c r="K41" s="7">
        <v>0</v>
      </c>
      <c r="L41" s="7">
        <f t="shared" si="2"/>
        <v>0</v>
      </c>
      <c r="M41" s="7">
        <v>0</v>
      </c>
    </row>
    <row r="42" spans="1:13" ht="14.25">
      <c r="A42" s="23"/>
      <c r="B42" s="24"/>
      <c r="C42" s="4" t="s">
        <v>15</v>
      </c>
      <c r="D42" s="5">
        <v>31511</v>
      </c>
      <c r="E42" s="8">
        <v>0</v>
      </c>
      <c r="F42" s="27">
        <v>0</v>
      </c>
      <c r="G42" s="28"/>
      <c r="H42" s="6">
        <v>0</v>
      </c>
      <c r="I42" s="13">
        <f t="shared" si="0"/>
        <v>0</v>
      </c>
      <c r="J42" s="14"/>
      <c r="K42" s="7">
        <v>0</v>
      </c>
      <c r="L42" s="7">
        <f t="shared" si="2"/>
        <v>0</v>
      </c>
      <c r="M42" s="7">
        <v>0</v>
      </c>
    </row>
    <row r="43" spans="1:13" ht="14.25">
      <c r="A43" s="23"/>
      <c r="B43" s="24"/>
      <c r="C43" s="4" t="s">
        <v>16</v>
      </c>
      <c r="D43" s="5">
        <v>1997</v>
      </c>
      <c r="E43" s="8">
        <v>0</v>
      </c>
      <c r="F43" s="27">
        <v>0</v>
      </c>
      <c r="G43" s="28"/>
      <c r="H43" s="6">
        <v>0</v>
      </c>
      <c r="I43" s="13">
        <f t="shared" si="0"/>
        <v>0</v>
      </c>
      <c r="J43" s="14"/>
      <c r="K43" s="7">
        <v>0</v>
      </c>
      <c r="L43" s="7">
        <f t="shared" si="2"/>
        <v>0</v>
      </c>
      <c r="M43" s="7">
        <v>0</v>
      </c>
    </row>
    <row r="44" spans="1:13" ht="14.25">
      <c r="A44" s="25"/>
      <c r="B44" s="26"/>
      <c r="C44" s="9" t="s">
        <v>17</v>
      </c>
      <c r="D44" s="7">
        <f>SUM(D41:D43)</f>
        <v>51961</v>
      </c>
      <c r="E44" s="8">
        <v>0</v>
      </c>
      <c r="F44" s="27">
        <v>0</v>
      </c>
      <c r="G44" s="28"/>
      <c r="H44" s="6">
        <v>0</v>
      </c>
      <c r="I44" s="13">
        <f t="shared" si="0"/>
        <v>0</v>
      </c>
      <c r="J44" s="14"/>
      <c r="K44" s="7">
        <v>0</v>
      </c>
      <c r="L44" s="7">
        <f t="shared" si="2"/>
        <v>0</v>
      </c>
      <c r="M44" s="7">
        <v>0</v>
      </c>
    </row>
    <row r="45" spans="1:13" ht="14.25">
      <c r="A45" s="18" t="s">
        <v>26</v>
      </c>
      <c r="B45" s="18"/>
      <c r="C45" s="4" t="s">
        <v>30</v>
      </c>
      <c r="D45" s="5">
        <v>18453</v>
      </c>
      <c r="E45" s="7">
        <f>E17+E21+E25+E29+E33+E37+E41</f>
        <v>464889</v>
      </c>
      <c r="F45" s="19">
        <f>F17+F21+F25+F29+F33+F41</f>
        <v>988176</v>
      </c>
      <c r="G45" s="20">
        <f>G17+G21+G25+G29+G33+G37+G41</f>
        <v>0</v>
      </c>
      <c r="H45" s="7">
        <f>H17+H21+H25+H29+H33+H41</f>
        <v>9335167634</v>
      </c>
      <c r="I45" s="13">
        <f t="shared" si="0"/>
        <v>2519.313932693871</v>
      </c>
      <c r="J45" s="14"/>
      <c r="K45" s="7">
        <f t="shared" si="1"/>
        <v>20080.42271165805</v>
      </c>
      <c r="L45" s="7">
        <f t="shared" si="2"/>
        <v>505888.8871186257</v>
      </c>
      <c r="M45" s="7">
        <f t="shared" si="3"/>
        <v>9446.867394067454</v>
      </c>
    </row>
    <row r="46" spans="1:13" ht="14.25">
      <c r="A46" s="18"/>
      <c r="B46" s="18"/>
      <c r="C46" s="4" t="s">
        <v>15</v>
      </c>
      <c r="D46" s="5">
        <v>31511</v>
      </c>
      <c r="E46" s="7">
        <f>E18+E22+E26+E30+E34+E38+E42</f>
        <v>373589</v>
      </c>
      <c r="F46" s="19">
        <f>F18+F22+F26+F30+F34+F42</f>
        <v>895328</v>
      </c>
      <c r="G46" s="20">
        <f>G18+G22+G26+G30+G34+G38+G42</f>
        <v>0</v>
      </c>
      <c r="H46" s="7">
        <f>H18+H22+H26+H30+H34+H42</f>
        <v>7106779820</v>
      </c>
      <c r="I46" s="13">
        <f t="shared" si="0"/>
        <v>1185.5828123512424</v>
      </c>
      <c r="J46" s="14"/>
      <c r="K46" s="7">
        <f t="shared" si="1"/>
        <v>19022.990023796203</v>
      </c>
      <c r="L46" s="7">
        <f t="shared" si="2"/>
        <v>225533.3001174193</v>
      </c>
      <c r="M46" s="7">
        <f t="shared" si="3"/>
        <v>7937.627126594946</v>
      </c>
    </row>
    <row r="47" spans="1:13" ht="14.25">
      <c r="A47" s="18"/>
      <c r="B47" s="18"/>
      <c r="C47" s="4" t="s">
        <v>16</v>
      </c>
      <c r="D47" s="5">
        <v>1997</v>
      </c>
      <c r="E47" s="7">
        <f>E19+E23+E27+E31+E35+E39+E43</f>
        <v>43246</v>
      </c>
      <c r="F47" s="19">
        <f>F19+F23+F27+F31+F35+F43</f>
        <v>91545</v>
      </c>
      <c r="G47" s="20">
        <f>G19+G23+G27+G31+G35+G39+G43</f>
        <v>0</v>
      </c>
      <c r="H47" s="7">
        <f>H19+H23+H27+H31+H35+H43</f>
        <v>901660519</v>
      </c>
      <c r="I47" s="13">
        <f t="shared" si="0"/>
        <v>2165.5483224837253</v>
      </c>
      <c r="J47" s="14"/>
      <c r="K47" s="7">
        <f t="shared" si="1"/>
        <v>20849.570341765713</v>
      </c>
      <c r="L47" s="7">
        <f t="shared" si="2"/>
        <v>451507.52078117174</v>
      </c>
      <c r="M47" s="7">
        <f t="shared" si="3"/>
        <v>9849.369370255066</v>
      </c>
    </row>
    <row r="48" spans="1:13" ht="14.25">
      <c r="A48" s="18"/>
      <c r="B48" s="18"/>
      <c r="C48" s="9" t="s">
        <v>17</v>
      </c>
      <c r="D48" s="7">
        <f>SUM(D45:D47)</f>
        <v>51961</v>
      </c>
      <c r="E48" s="7">
        <f>E20+E24+E28+E32+E36+E40+E44</f>
        <v>881724</v>
      </c>
      <c r="F48" s="19">
        <f>F20+F24+F28+F32+F36+F44</f>
        <v>1975049</v>
      </c>
      <c r="G48" s="20">
        <f>G20+G24+G28+G32+G36+G40+G44</f>
        <v>0</v>
      </c>
      <c r="H48" s="7">
        <f>H20+H24+H28+H32+H36+H44</f>
        <v>17343607973</v>
      </c>
      <c r="I48" s="13">
        <f t="shared" si="0"/>
        <v>1696.8957487346281</v>
      </c>
      <c r="J48" s="14"/>
      <c r="K48" s="7">
        <f t="shared" si="1"/>
        <v>19670.109890396543</v>
      </c>
      <c r="L48" s="7">
        <f t="shared" si="2"/>
        <v>333781.25850156846</v>
      </c>
      <c r="M48" s="7">
        <f t="shared" si="3"/>
        <v>8781.35579066646</v>
      </c>
    </row>
    <row r="49" spans="1:13" ht="14.25">
      <c r="A49" s="15" t="s">
        <v>27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ht="14.25">
      <c r="A50" s="16" t="s">
        <v>35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1:13" ht="14.25">
      <c r="A51" s="16" t="s">
        <v>29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s="1" customFormat="1" ht="14.25">
      <c r="A52" s="16" t="s">
        <v>32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13" ht="12.75" customHeight="1">
      <c r="A53" s="17" t="s">
        <v>31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</sheetData>
  <sheetProtection formatCells="0" formatColumns="0" formatRows="0" insertColumns="0" insertRows="0"/>
  <mergeCells count="117">
    <mergeCell ref="A52:M52"/>
    <mergeCell ref="A1:M1"/>
    <mergeCell ref="A2:C3"/>
    <mergeCell ref="D2:D3"/>
    <mergeCell ref="E2:E3"/>
    <mergeCell ref="F2:G3"/>
    <mergeCell ref="H2:H3"/>
    <mergeCell ref="I2:J3"/>
    <mergeCell ref="K2:K3"/>
    <mergeCell ref="L2:L3"/>
    <mergeCell ref="M2:M3"/>
    <mergeCell ref="A4:C4"/>
    <mergeCell ref="F4:G4"/>
    <mergeCell ref="I4:J4"/>
    <mergeCell ref="A5:B8"/>
    <mergeCell ref="F5:G5"/>
    <mergeCell ref="I5:J5"/>
    <mergeCell ref="F6:G6"/>
    <mergeCell ref="I6:J6"/>
    <mergeCell ref="F7:G7"/>
    <mergeCell ref="I7:J7"/>
    <mergeCell ref="F8:G8"/>
    <mergeCell ref="I8:J8"/>
    <mergeCell ref="A9:B12"/>
    <mergeCell ref="F9:G9"/>
    <mergeCell ref="I9:J9"/>
    <mergeCell ref="F10:G10"/>
    <mergeCell ref="I10:J10"/>
    <mergeCell ref="F11:G11"/>
    <mergeCell ref="I11:J11"/>
    <mergeCell ref="F12:G12"/>
    <mergeCell ref="I12:J12"/>
    <mergeCell ref="A13:B16"/>
    <mergeCell ref="F13:G13"/>
    <mergeCell ref="I13:J13"/>
    <mergeCell ref="F14:G14"/>
    <mergeCell ref="I14:J14"/>
    <mergeCell ref="F15:G15"/>
    <mergeCell ref="I15:J15"/>
    <mergeCell ref="F16:G16"/>
    <mergeCell ref="I16:J16"/>
    <mergeCell ref="A17:B20"/>
    <mergeCell ref="F17:G17"/>
    <mergeCell ref="I17:J17"/>
    <mergeCell ref="F18:G18"/>
    <mergeCell ref="I18:J18"/>
    <mergeCell ref="F19:G19"/>
    <mergeCell ref="I19:J19"/>
    <mergeCell ref="F20:G20"/>
    <mergeCell ref="I20:J20"/>
    <mergeCell ref="A21:B24"/>
    <mergeCell ref="F21:G21"/>
    <mergeCell ref="I21:J21"/>
    <mergeCell ref="F22:G22"/>
    <mergeCell ref="I22:J22"/>
    <mergeCell ref="F23:G23"/>
    <mergeCell ref="I23:J23"/>
    <mergeCell ref="F24:G24"/>
    <mergeCell ref="I24:J24"/>
    <mergeCell ref="I32:J32"/>
    <mergeCell ref="A25:B28"/>
    <mergeCell ref="F25:G25"/>
    <mergeCell ref="I25:J25"/>
    <mergeCell ref="F26:G26"/>
    <mergeCell ref="I26:J26"/>
    <mergeCell ref="F27:G27"/>
    <mergeCell ref="I27:J27"/>
    <mergeCell ref="F28:G28"/>
    <mergeCell ref="I28:J28"/>
    <mergeCell ref="F36:G36"/>
    <mergeCell ref="I36:J36"/>
    <mergeCell ref="A29:B32"/>
    <mergeCell ref="F29:G29"/>
    <mergeCell ref="I29:J29"/>
    <mergeCell ref="F30:G30"/>
    <mergeCell ref="I30:J30"/>
    <mergeCell ref="F31:G31"/>
    <mergeCell ref="I31:J31"/>
    <mergeCell ref="F32:G32"/>
    <mergeCell ref="I39:J39"/>
    <mergeCell ref="F40:G40"/>
    <mergeCell ref="I40:J40"/>
    <mergeCell ref="A33:B36"/>
    <mergeCell ref="F33:G33"/>
    <mergeCell ref="I33:J33"/>
    <mergeCell ref="F34:G34"/>
    <mergeCell ref="I34:J34"/>
    <mergeCell ref="F35:G35"/>
    <mergeCell ref="I35:J35"/>
    <mergeCell ref="F43:G43"/>
    <mergeCell ref="I43:J43"/>
    <mergeCell ref="F44:G44"/>
    <mergeCell ref="I44:J44"/>
    <mergeCell ref="A37:B40"/>
    <mergeCell ref="F37:G37"/>
    <mergeCell ref="I37:J37"/>
    <mergeCell ref="F38:G38"/>
    <mergeCell ref="I38:J38"/>
    <mergeCell ref="F39:G39"/>
    <mergeCell ref="F46:G46"/>
    <mergeCell ref="I46:J46"/>
    <mergeCell ref="F47:G47"/>
    <mergeCell ref="I47:J47"/>
    <mergeCell ref="F48:G48"/>
    <mergeCell ref="A41:B44"/>
    <mergeCell ref="F41:G41"/>
    <mergeCell ref="I41:J41"/>
    <mergeCell ref="F42:G42"/>
    <mergeCell ref="I42:J42"/>
    <mergeCell ref="I48:J48"/>
    <mergeCell ref="A49:M49"/>
    <mergeCell ref="A50:M50"/>
    <mergeCell ref="A51:M51"/>
    <mergeCell ref="A53:M53"/>
    <mergeCell ref="A45:B48"/>
    <mergeCell ref="F45:G45"/>
    <mergeCell ref="I45:J45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77" r:id="rId1"/>
  <headerFooter scaleWithDoc="0" alignWithMargins="0">
    <oddFooter>&amp;C139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2016-04-22T05:05:02Z</cp:lastPrinted>
  <dcterms:created xsi:type="dcterms:W3CDTF">2002-09-19T02:50:55Z</dcterms:created>
  <dcterms:modified xsi:type="dcterms:W3CDTF">2016-05-10T12:04:26Z</dcterms:modified>
  <cp:category/>
  <cp:version/>
  <cp:contentType/>
  <cp:contentStatus/>
</cp:coreProperties>
</file>