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30" windowWidth="2445" windowHeight="1485" activeTab="0"/>
  </bookViews>
  <sheets>
    <sheet name="02-07" sheetId="1" r:id="rId1"/>
  </sheets>
  <definedNames>
    <definedName name="_xlnm.Print_Area" localSheetId="0">'02-07'!$A$1:$O$58</definedName>
  </definedNames>
  <calcPr fullCalcOnLoad="1"/>
</workbook>
</file>

<file path=xl/sharedStrings.xml><?xml version="1.0" encoding="utf-8"?>
<sst xmlns="http://schemas.openxmlformats.org/spreadsheetml/2006/main" count="71" uniqueCount="61">
  <si>
    <t>西八代郡</t>
  </si>
  <si>
    <t>南巨摩郡</t>
  </si>
  <si>
    <t>中巨摩郡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</si>
  <si>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</si>
  <si>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</si>
  <si>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</si>
  <si>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</si>
  <si>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</si>
  <si>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</si>
  <si>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</si>
  <si>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</si>
  <si>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</si>
  <si>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7　市町村別人口動態</t>
  </si>
  <si>
    <t>南アルプス市</t>
  </si>
  <si>
    <t>富士河口湖町</t>
  </si>
  <si>
    <t>甲府市</t>
  </si>
  <si>
    <t>富士吉田市</t>
  </si>
  <si>
    <t>都留市</t>
  </si>
  <si>
    <t>山梨市</t>
  </si>
  <si>
    <t>大月市</t>
  </si>
  <si>
    <t>韮崎市</t>
  </si>
  <si>
    <t>北杜市</t>
  </si>
  <si>
    <t>甲斐市</t>
  </si>
  <si>
    <t>笛吹市</t>
  </si>
  <si>
    <t>早川町</t>
  </si>
  <si>
    <t>身延町</t>
  </si>
  <si>
    <t>南部町</t>
  </si>
  <si>
    <t>昭和町</t>
  </si>
  <si>
    <t>上野原市</t>
  </si>
  <si>
    <t>甲州市</t>
  </si>
  <si>
    <t>市川三郷町</t>
  </si>
  <si>
    <t>中央市</t>
  </si>
  <si>
    <t>富士川町</t>
  </si>
  <si>
    <t>※市町村別の各諸率については、山梨県民生活部統計調査課「山梨県常住人口（日本人人口）」</t>
  </si>
  <si>
    <t>　 を用いて算出した参考値である。</t>
  </si>
  <si>
    <t>（資料）山梨県 令和2年「人口動態統計結果報告」</t>
  </si>
  <si>
    <t>※市町村の人口は、山梨県県民生活部統計調査課「山梨県常住人口（日本人人口）」（令和2年</t>
  </si>
  <si>
    <t>出　　生</t>
  </si>
  <si>
    <t>死　　亡</t>
  </si>
  <si>
    <t>新生児死亡
（再掲）</t>
  </si>
  <si>
    <t>婚　　姻</t>
  </si>
  <si>
    <t>離　　婚</t>
  </si>
  <si>
    <t>県(年別)・市町村
／区分</t>
  </si>
  <si>
    <t>　 」を用いた山梨県人口とは一致しない。</t>
  </si>
  <si>
    <t>　 10月1日）を用いているため、総務省統計局「令和2年国勢調査に関する不詳補完結果（参考表）</t>
  </si>
  <si>
    <t>数(人)</t>
  </si>
  <si>
    <t>率(％)</t>
  </si>
  <si>
    <t>【各割合算出方法】</t>
  </si>
  <si>
    <t>・新生児死亡率=新生児死亡数／出生数×1,000</t>
  </si>
  <si>
    <t>・出生率=出生数／人口×1,000</t>
  </si>
  <si>
    <t>・死亡率=死亡数／人口×1,000</t>
  </si>
  <si>
    <t>・乳児死亡率=乳児死亡数／出生数×1,000　</t>
  </si>
  <si>
    <t>・婚姻率=婚姻届出件数／人口×1,000</t>
  </si>
  <si>
    <t>・離婚率=離婚届出件数／人口×1,000</t>
  </si>
  <si>
    <t>人 口
（人）</t>
  </si>
  <si>
    <t>乳児死亡
（再掲）</t>
  </si>
  <si>
    <t>山梨県(平成30年)</t>
  </si>
  <si>
    <t>山梨県(令和元年)</t>
  </si>
  <si>
    <t>山梨県(令和 2 年)</t>
  </si>
  <si>
    <t>市 部 計</t>
  </si>
  <si>
    <t>郡 部 計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</si>
</sst>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0000_ "/>
    <numFmt numFmtId="180" formatCode="0.0000_ "/>
    <numFmt numFmtId="181" formatCode="0.000_ "/>
    <numFmt numFmtId="182" formatCode="0.00_ "/>
    <numFmt numFmtId="183" formatCode="0.0_ "/>
    <numFmt numFmtId="184" formatCode="0.0_);[Red]\(0.0\)"/>
    <numFmt numFmtId="185" formatCode="0_);[Red]\(0\)"/>
    <numFmt numFmtId="186" formatCode="#,##0_);[Red]\(#,##0\)"/>
    <numFmt numFmtId="187" formatCode="_-* #,##0_-;\-* #,##0_-;_-* &quot;-&quot;_-;_-@_-"/>
    <numFmt numFmtId="188" formatCode="_ * #,##0.0_ ;_ * \-#,##0.0_ ;_ * &quot;-&quot;?_ ;_ @_ "/>
    <numFmt numFmtId="189" formatCode="_ * #,##0.0_ ;_ * \-#,##0.0_ ;_ * &quot;-&quot;_ ;_ @_ "/>
    <numFmt numFmtId="190" formatCode="&quot;¥&quot;#,##0_);[Red]\(&quot;¥&quot;#,##0\)"/>
    <numFmt numFmtId="191" formatCode="#,##0.0"/>
    <numFmt numFmtId="192" formatCode="#,##0.0;[Red]\-#,##0.0"/>
    <numFmt numFmtId="193" formatCode="0.00000000"/>
    <numFmt numFmtId="194" formatCode="0.0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"/>
    <numFmt numFmtId="201" formatCode="0.0%"/>
    <numFmt numFmtId="202" formatCode="#,##0.0_);[Red]\(#,##0.0\)"/>
    <numFmt numFmtId="203" formatCode="#,##0.00_ ;[Red]\-#,##0.00\ "/>
    <numFmt numFmtId="204" formatCode="#,##0.0_ ;[Red]\-#,##0.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176" fontId="3" fillId="0" borderId="0">
      <alignment vertical="center" wrapText="1"/>
      <protection/>
    </xf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5" fillId="0" borderId="10" xfId="60" applyNumberFormat="1" applyFont="1" applyFill="1" applyBorder="1" applyAlignment="1">
      <alignment horizontal="right" vertical="center"/>
      <protection/>
    </xf>
    <xf numFmtId="0" fontId="5" fillId="0" borderId="10" xfId="48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>
      <alignment vertical="center"/>
    </xf>
    <xf numFmtId="186" fontId="5" fillId="0" borderId="0" xfId="60" applyNumberFormat="1" applyFont="1" applyFill="1" applyBorder="1" applyAlignment="1">
      <alignment horizontal="right" vertical="center"/>
      <protection/>
    </xf>
    <xf numFmtId="176" fontId="5" fillId="0" borderId="11" xfId="48" applyNumberFormat="1" applyFont="1" applyFill="1" applyBorder="1" applyAlignment="1" applyProtection="1">
      <alignment horizontal="right" vertical="center"/>
      <protection locked="0"/>
    </xf>
    <xf numFmtId="182" fontId="5" fillId="0" borderId="11" xfId="48" applyNumberFormat="1" applyFont="1" applyFill="1" applyBorder="1" applyAlignment="1" applyProtection="1">
      <alignment horizontal="right" vertical="center"/>
      <protection locked="0"/>
    </xf>
    <xf numFmtId="186" fontId="5" fillId="0" borderId="11" xfId="48" applyNumberFormat="1" applyFont="1" applyFill="1" applyBorder="1" applyAlignment="1" applyProtection="1">
      <alignment horizontal="right" vertical="center"/>
      <protection/>
    </xf>
    <xf numFmtId="203" fontId="5" fillId="0" borderId="11" xfId="48" applyNumberFormat="1" applyFont="1" applyFill="1" applyBorder="1" applyAlignment="1" applyProtection="1">
      <alignment horizontal="right" vertical="center"/>
      <protection locked="0"/>
    </xf>
    <xf numFmtId="186" fontId="5" fillId="0" borderId="11" xfId="0" applyNumberFormat="1" applyFont="1" applyFill="1" applyBorder="1" applyAlignment="1">
      <alignment vertical="center"/>
    </xf>
    <xf numFmtId="186" fontId="5" fillId="0" borderId="11" xfId="60" applyNumberFormat="1" applyFont="1" applyFill="1" applyBorder="1" applyAlignment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182" fontId="5" fillId="0" borderId="13" xfId="48" applyNumberFormat="1" applyFont="1" applyFill="1" applyBorder="1" applyAlignment="1" applyProtection="1">
      <alignment horizontal="right" vertical="center"/>
      <protection locked="0"/>
    </xf>
    <xf numFmtId="186" fontId="5" fillId="0" borderId="11" xfId="48" applyNumberFormat="1" applyFont="1" applyFill="1" applyBorder="1" applyAlignment="1" applyProtection="1">
      <alignment horizontal="right" vertical="center"/>
      <protection locked="0"/>
    </xf>
    <xf numFmtId="203" fontId="5" fillId="0" borderId="13" xfId="48" applyNumberFormat="1" applyFont="1" applyFill="1" applyBorder="1" applyAlignment="1" applyProtection="1">
      <alignment horizontal="right" vertical="center"/>
      <protection locked="0"/>
    </xf>
    <xf numFmtId="176" fontId="5" fillId="0" borderId="13" xfId="48" applyNumberFormat="1" applyFont="1" applyFill="1" applyBorder="1" applyAlignment="1" applyProtection="1">
      <alignment horizontal="right" vertical="center"/>
      <protection locked="0"/>
    </xf>
    <xf numFmtId="186" fontId="5" fillId="0" borderId="13" xfId="48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0" xfId="48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14" xfId="0" applyNumberFormat="1" applyFont="1" applyFill="1" applyBorder="1" applyAlignment="1" applyProtection="1" quotePrefix="1">
      <alignment vertical="center"/>
      <protection locked="0"/>
    </xf>
    <xf numFmtId="0" fontId="4" fillId="0" borderId="15" xfId="0" applyNumberFormat="1" applyFont="1" applyFill="1" applyBorder="1" applyAlignment="1" applyProtection="1">
      <alignment vertical="center"/>
      <protection locked="0"/>
    </xf>
    <xf numFmtId="0" fontId="4" fillId="0" borderId="14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176" fontId="5" fillId="0" borderId="16" xfId="48" applyNumberFormat="1" applyFont="1" applyFill="1" applyBorder="1" applyAlignment="1" applyProtection="1">
      <alignment horizontal="right" vertical="center"/>
      <protection locked="0"/>
    </xf>
    <xf numFmtId="182" fontId="5" fillId="0" borderId="16" xfId="48" applyNumberFormat="1" applyFont="1" applyFill="1" applyBorder="1" applyAlignment="1" applyProtection="1">
      <alignment horizontal="right" vertical="center"/>
      <protection locked="0"/>
    </xf>
    <xf numFmtId="186" fontId="5" fillId="0" borderId="16" xfId="60" applyNumberFormat="1" applyFont="1" applyFill="1" applyBorder="1" applyAlignment="1">
      <alignment horizontal="right" vertical="center"/>
      <protection/>
    </xf>
    <xf numFmtId="203" fontId="5" fillId="0" borderId="16" xfId="48" applyNumberFormat="1" applyFont="1" applyFill="1" applyBorder="1" applyAlignment="1" applyProtection="1">
      <alignment horizontal="right" vertical="center"/>
      <protection locked="0"/>
    </xf>
    <xf numFmtId="203" fontId="5" fillId="0" borderId="13" xfId="48" applyNumberFormat="1" applyFont="1" applyFill="1" applyBorder="1" applyAlignment="1" applyProtection="1">
      <alignment horizontal="right" vertical="center"/>
      <protection/>
    </xf>
    <xf numFmtId="186" fontId="5" fillId="0" borderId="13" xfId="60" applyNumberFormat="1" applyFont="1" applyFill="1" applyBorder="1" applyAlignment="1">
      <alignment horizontal="right" vertical="center"/>
      <protection/>
    </xf>
    <xf numFmtId="0" fontId="4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4" fillId="0" borderId="15" xfId="0" applyNumberFormat="1" applyFont="1" applyFill="1" applyBorder="1" applyAlignment="1" applyProtection="1">
      <alignment horizontal="left" vertical="center"/>
      <protection locked="0"/>
    </xf>
    <xf numFmtId="0" fontId="4" fillId="0" borderId="14" xfId="0" applyNumberFormat="1" applyFont="1" applyFill="1" applyBorder="1" applyAlignment="1" applyProtection="1" quotePrefix="1">
      <alignment horizontal="left" vertical="center"/>
      <protection locked="0"/>
    </xf>
    <xf numFmtId="0" fontId="2" fillId="0" borderId="17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48" applyNumberFormat="1" applyFont="1" applyFill="1" applyAlignment="1" applyProtection="1">
      <alignment vertical="center"/>
      <protection locked="0"/>
    </xf>
    <xf numFmtId="0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48" applyNumberFormat="1" applyFont="1" applyFill="1" applyBorder="1" applyAlignment="1" applyProtection="1">
      <alignment horizontal="center" vertical="center" wrapText="1"/>
      <protection locked="0"/>
    </xf>
    <xf numFmtId="0" fontId="4" fillId="0" borderId="22" xfId="48" applyNumberFormat="1" applyFont="1" applyFill="1" applyBorder="1" applyAlignment="1" applyProtection="1">
      <alignment horizontal="center" vertical="center"/>
      <protection locked="0"/>
    </xf>
    <xf numFmtId="0" fontId="4" fillId="0" borderId="16" xfId="48" applyNumberFormat="1" applyFont="1" applyFill="1" applyBorder="1" applyAlignment="1" applyProtection="1">
      <alignment horizontal="center" vertical="center"/>
      <protection locked="0"/>
    </xf>
    <xf numFmtId="0" fontId="4" fillId="0" borderId="15" xfId="0" applyNumberFormat="1" applyFont="1" applyFill="1" applyBorder="1" applyAlignment="1" applyProtection="1" quotePrefix="1">
      <alignment vertical="center"/>
      <protection locked="0"/>
    </xf>
    <xf numFmtId="0" fontId="4" fillId="0" borderId="14" xfId="0" applyNumberFormat="1" applyFont="1" applyFill="1" applyBorder="1" applyAlignment="1" applyProtection="1" quotePrefix="1">
      <alignment vertical="center"/>
      <protection locked="0"/>
    </xf>
    <xf numFmtId="0" fontId="4" fillId="0" borderId="15" xfId="0" applyNumberFormat="1" applyFont="1" applyFill="1" applyBorder="1" applyAlignment="1" applyProtection="1">
      <alignment vertical="center"/>
      <protection locked="0"/>
    </xf>
    <xf numFmtId="0" fontId="4" fillId="0" borderId="14" xfId="0" applyNumberFormat="1" applyFont="1" applyFill="1" applyBorder="1" applyAlignment="1" applyProtection="1">
      <alignment vertical="center"/>
      <protection locked="0"/>
    </xf>
    <xf numFmtId="0" fontId="4" fillId="0" borderId="15" xfId="0" applyNumberFormat="1" applyFont="1" applyFill="1" applyBorder="1" applyAlignment="1" applyProtection="1">
      <alignment horizontal="left" vertical="center"/>
      <protection locked="0"/>
    </xf>
    <xf numFmtId="0" fontId="4" fillId="0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O58"/>
  <sheetViews>
    <sheetView showGridLines="0" tabSelected="1" view="pageBreakPreview" zoomScaleNormal="85"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1" width="1.25" style="13" customWidth="1"/>
    <col min="2" max="2" width="13.25390625" style="13" customWidth="1"/>
    <col min="3" max="3" width="6.875" style="40" customWidth="1"/>
    <col min="4" max="15" width="5.625" style="13" customWidth="1"/>
    <col min="16" max="16384" width="9.00390625" style="13" customWidth="1"/>
  </cols>
  <sheetData>
    <row r="1" spans="1:9" ht="15" customHeight="1">
      <c r="A1" s="1" t="s">
        <v>12</v>
      </c>
      <c r="B1" s="1"/>
      <c r="C1" s="12"/>
      <c r="D1" s="12"/>
      <c r="E1" s="12"/>
      <c r="F1" s="12"/>
      <c r="G1" s="12"/>
      <c r="H1" s="12"/>
      <c r="I1" s="12"/>
    </row>
    <row r="2" spans="1:15" s="14" customFormat="1" ht="15" customHeight="1">
      <c r="A2" s="41" t="s">
        <v>42</v>
      </c>
      <c r="B2" s="42"/>
      <c r="C2" s="49" t="s">
        <v>54</v>
      </c>
      <c r="D2" s="58" t="s">
        <v>37</v>
      </c>
      <c r="E2" s="59"/>
      <c r="F2" s="58" t="s">
        <v>38</v>
      </c>
      <c r="G2" s="59"/>
      <c r="H2" s="45" t="s">
        <v>55</v>
      </c>
      <c r="I2" s="46"/>
      <c r="J2" s="45" t="s">
        <v>39</v>
      </c>
      <c r="K2" s="46"/>
      <c r="L2" s="45" t="s">
        <v>40</v>
      </c>
      <c r="M2" s="46"/>
      <c r="N2" s="45" t="s">
        <v>41</v>
      </c>
      <c r="O2" s="46"/>
    </row>
    <row r="3" spans="1:15" s="14" customFormat="1" ht="15" customHeight="1">
      <c r="A3" s="41"/>
      <c r="B3" s="42"/>
      <c r="C3" s="50"/>
      <c r="D3" s="60"/>
      <c r="E3" s="61"/>
      <c r="F3" s="60"/>
      <c r="G3" s="61"/>
      <c r="H3" s="47"/>
      <c r="I3" s="48"/>
      <c r="J3" s="47"/>
      <c r="K3" s="48"/>
      <c r="L3" s="47"/>
      <c r="M3" s="48"/>
      <c r="N3" s="47"/>
      <c r="O3" s="48"/>
    </row>
    <row r="4" spans="1:15" s="14" customFormat="1" ht="15" customHeight="1">
      <c r="A4" s="41"/>
      <c r="B4" s="42"/>
      <c r="C4" s="51"/>
      <c r="D4" s="15" t="s">
        <v>45</v>
      </c>
      <c r="E4" s="15" t="s">
        <v>46</v>
      </c>
      <c r="F4" s="15" t="s">
        <v>45</v>
      </c>
      <c r="G4" s="15" t="s">
        <v>46</v>
      </c>
      <c r="H4" s="15" t="s">
        <v>45</v>
      </c>
      <c r="I4" s="15" t="s">
        <v>46</v>
      </c>
      <c r="J4" s="15" t="s">
        <v>45</v>
      </c>
      <c r="K4" s="15" t="s">
        <v>46</v>
      </c>
      <c r="L4" s="15" t="s">
        <v>45</v>
      </c>
      <c r="M4" s="15" t="s">
        <v>46</v>
      </c>
      <c r="N4" s="15" t="s">
        <v>45</v>
      </c>
      <c r="O4" s="15" t="s">
        <v>46</v>
      </c>
    </row>
    <row r="5" spans="1:15" s="14" customFormat="1" ht="15" customHeight="1">
      <c r="A5" s="43" t="s">
        <v>56</v>
      </c>
      <c r="B5" s="44"/>
      <c r="C5" s="6">
        <v>805000</v>
      </c>
      <c r="D5" s="6">
        <v>5556</v>
      </c>
      <c r="E5" s="16">
        <f>D5/C5*1000</f>
        <v>6.901863354037267</v>
      </c>
      <c r="F5" s="17">
        <v>9916</v>
      </c>
      <c r="G5" s="18">
        <f>F5/C5*1000</f>
        <v>12.31801242236025</v>
      </c>
      <c r="H5" s="17">
        <v>4</v>
      </c>
      <c r="I5" s="18">
        <f>H5/D5*1000</f>
        <v>0.7199424046076314</v>
      </c>
      <c r="J5" s="17">
        <v>2</v>
      </c>
      <c r="K5" s="9">
        <f>J5/D5*1000</f>
        <v>0.3599712023038157</v>
      </c>
      <c r="L5" s="17">
        <v>3473</v>
      </c>
      <c r="M5" s="9">
        <f>L5/C5*1000</f>
        <v>4.314285714285714</v>
      </c>
      <c r="N5" s="17">
        <v>1287</v>
      </c>
      <c r="O5" s="9">
        <f>N5/C5*1000</f>
        <v>1.5987577639751551</v>
      </c>
    </row>
    <row r="6" spans="1:15" s="14" customFormat="1" ht="15" customHeight="1">
      <c r="A6" s="43" t="s">
        <v>57</v>
      </c>
      <c r="B6" s="44"/>
      <c r="C6" s="6">
        <v>798000</v>
      </c>
      <c r="D6" s="6">
        <v>5193</v>
      </c>
      <c r="E6" s="16">
        <f>D6/C6*1000</f>
        <v>6.507518796992481</v>
      </c>
      <c r="F6" s="17">
        <v>10083</v>
      </c>
      <c r="G6" s="18">
        <f>F6/C6*1000</f>
        <v>12.63533834586466</v>
      </c>
      <c r="H6" s="17">
        <v>12</v>
      </c>
      <c r="I6" s="18">
        <f>H6/D6*1000</f>
        <v>2.310803004043905</v>
      </c>
      <c r="J6" s="17">
        <v>5</v>
      </c>
      <c r="K6" s="9">
        <f>J6/D6*1000</f>
        <v>0.9628345850182939</v>
      </c>
      <c r="L6" s="17">
        <v>3664</v>
      </c>
      <c r="M6" s="9">
        <f>L6/C6*1000</f>
        <v>4.591478696741855</v>
      </c>
      <c r="N6" s="17">
        <v>1356</v>
      </c>
      <c r="O6" s="9">
        <f>N6/C6*1000</f>
        <v>1.6992481203007517</v>
      </c>
    </row>
    <row r="7" spans="1:15" s="14" customFormat="1" ht="15" customHeight="1">
      <c r="A7" s="43" t="s">
        <v>58</v>
      </c>
      <c r="B7" s="44"/>
      <c r="C7" s="19">
        <v>794358</v>
      </c>
      <c r="D7" s="19">
        <f>D9+D10</f>
        <v>5184</v>
      </c>
      <c r="E7" s="16">
        <f>D7/C7*1000</f>
        <v>6.526024789830277</v>
      </c>
      <c r="F7" s="5">
        <f>F9+F10</f>
        <v>9796</v>
      </c>
      <c r="G7" s="18">
        <f>F7/C7*1000</f>
        <v>12.331971227078974</v>
      </c>
      <c r="H7" s="20">
        <f>H9+H10</f>
        <v>11</v>
      </c>
      <c r="I7" s="18">
        <f>H7/D7*1000</f>
        <v>2.1219135802469133</v>
      </c>
      <c r="J7" s="17">
        <f>J9+J10</f>
        <v>7</v>
      </c>
      <c r="K7" s="9">
        <f>J7/D7*1000</f>
        <v>1.3503086419753085</v>
      </c>
      <c r="L7" s="17">
        <f>L9+L10</f>
        <v>3182</v>
      </c>
      <c r="M7" s="9">
        <f>L7/C7*1000</f>
        <v>4.005750555794743</v>
      </c>
      <c r="N7" s="17">
        <f>N9+N10</f>
        <v>1296</v>
      </c>
      <c r="O7" s="9">
        <f>N7/C7*1000</f>
        <v>1.6315061974575693</v>
      </c>
    </row>
    <row r="8" spans="2:9" s="14" customFormat="1" ht="5.25" customHeight="1">
      <c r="B8" s="21"/>
      <c r="C8" s="22"/>
      <c r="D8" s="22"/>
      <c r="E8" s="22"/>
      <c r="F8" s="2"/>
      <c r="G8" s="22"/>
      <c r="H8" s="22"/>
      <c r="I8" s="22"/>
    </row>
    <row r="9" spans="1:15" s="14" customFormat="1" ht="15" customHeight="1">
      <c r="A9" s="43" t="s">
        <v>59</v>
      </c>
      <c r="B9" s="44"/>
      <c r="C9" s="6">
        <f>SUM(C12:C24)</f>
        <v>679063</v>
      </c>
      <c r="D9" s="6">
        <f>SUM(D12:D24)</f>
        <v>4396</v>
      </c>
      <c r="E9" s="7">
        <f>D9/C9*1000</f>
        <v>6.473626158397675</v>
      </c>
      <c r="F9" s="8">
        <f>SUM(F12:F24)</f>
        <v>8301</v>
      </c>
      <c r="G9" s="9">
        <f>F9/C9*1000</f>
        <v>12.224197165800522</v>
      </c>
      <c r="H9" s="8">
        <f>SUM(H12:H24)</f>
        <v>9</v>
      </c>
      <c r="I9" s="9">
        <f>H9/D9*1000</f>
        <v>2.0473157415832577</v>
      </c>
      <c r="J9" s="8">
        <f>SUM(J12:J24)</f>
        <v>7</v>
      </c>
      <c r="K9" s="9">
        <f>J9/D9*1000</f>
        <v>1.5923566878980893</v>
      </c>
      <c r="L9" s="8">
        <f>SUM(L12:L24)</f>
        <v>2690</v>
      </c>
      <c r="M9" s="9">
        <f>L9/C9*1000</f>
        <v>3.961340847609132</v>
      </c>
      <c r="N9" s="8">
        <f>SUM(N12:N24)</f>
        <v>1112</v>
      </c>
      <c r="O9" s="9">
        <f>N9/C9*1000</f>
        <v>1.6375505660005036</v>
      </c>
    </row>
    <row r="10" spans="1:15" s="14" customFormat="1" ht="15" customHeight="1">
      <c r="A10" s="43" t="s">
        <v>60</v>
      </c>
      <c r="B10" s="44"/>
      <c r="C10" s="6">
        <f>C26+C29+C35+C38+C46</f>
        <v>116918</v>
      </c>
      <c r="D10" s="6">
        <f>D26+D29+D35+D38+D46</f>
        <v>788</v>
      </c>
      <c r="E10" s="7">
        <f>D10/C10*1000</f>
        <v>6.73976633195915</v>
      </c>
      <c r="F10" s="8">
        <f>F26+F29+F35+F38+F46</f>
        <v>1495</v>
      </c>
      <c r="G10" s="9">
        <f>F10/C10*1000</f>
        <v>12.786739424211842</v>
      </c>
      <c r="H10" s="8">
        <f>H26+H29+H35+H38+H46</f>
        <v>2</v>
      </c>
      <c r="I10" s="9">
        <f>H10/D10*1000</f>
        <v>2.5380710659898473</v>
      </c>
      <c r="J10" s="8">
        <f>J26+J29+J35+J38+J46</f>
        <v>0</v>
      </c>
      <c r="K10" s="9">
        <f>J10/D10*1000</f>
        <v>0</v>
      </c>
      <c r="L10" s="8">
        <f>L26+L29+L35+L38+L46</f>
        <v>492</v>
      </c>
      <c r="M10" s="9">
        <f>L10/C10*1000</f>
        <v>4.2080774559947995</v>
      </c>
      <c r="N10" s="8">
        <f>N26+N29+N35+N38+N46</f>
        <v>184</v>
      </c>
      <c r="O10" s="9">
        <f>N10/C10*1000</f>
        <v>1.5737525445183804</v>
      </c>
    </row>
    <row r="11" spans="1:15" s="14" customFormat="1" ht="5.25" customHeight="1">
      <c r="A11" s="23"/>
      <c r="B11" s="24"/>
      <c r="C11" s="22"/>
      <c r="D11" s="22"/>
      <c r="E11" s="22"/>
      <c r="F11" s="3"/>
      <c r="G11" s="22"/>
      <c r="H11" s="3"/>
      <c r="I11" s="22"/>
      <c r="J11" s="3"/>
      <c r="K11" s="22"/>
      <c r="L11" s="3"/>
      <c r="M11" s="22"/>
      <c r="N11" s="3"/>
      <c r="O11" s="22"/>
    </row>
    <row r="12" spans="1:15" s="14" customFormat="1" ht="15" customHeight="1">
      <c r="A12" s="52" t="s">
        <v>15</v>
      </c>
      <c r="B12" s="53"/>
      <c r="C12" s="6">
        <v>184848</v>
      </c>
      <c r="D12" s="6">
        <v>1267</v>
      </c>
      <c r="E12" s="7">
        <f aca="true" t="shared" si="0" ref="E12:E48">D12/C12*1000</f>
        <v>6.854280273522029</v>
      </c>
      <c r="F12" s="11">
        <v>2324</v>
      </c>
      <c r="G12" s="9">
        <f aca="true" t="shared" si="1" ref="G12:G48">F12/C12*1000</f>
        <v>12.572491993421623</v>
      </c>
      <c r="H12" s="10">
        <v>0</v>
      </c>
      <c r="I12" s="9">
        <f>H12/D12*1000</f>
        <v>0</v>
      </c>
      <c r="J12" s="10">
        <v>0</v>
      </c>
      <c r="K12" s="9">
        <f>J12/D12*1000</f>
        <v>0</v>
      </c>
      <c r="L12" s="10">
        <v>874</v>
      </c>
      <c r="M12" s="9">
        <f>L12/C12*1000</f>
        <v>4.728209123171471</v>
      </c>
      <c r="N12" s="10">
        <v>331</v>
      </c>
      <c r="O12" s="9">
        <f>N12/C12*1000</f>
        <v>1.7906604345191726</v>
      </c>
    </row>
    <row r="13" spans="1:15" s="14" customFormat="1" ht="15" customHeight="1">
      <c r="A13" s="52" t="s">
        <v>16</v>
      </c>
      <c r="B13" s="53"/>
      <c r="C13" s="6">
        <v>46093</v>
      </c>
      <c r="D13" s="6">
        <v>310</v>
      </c>
      <c r="E13" s="7">
        <f t="shared" si="0"/>
        <v>6.725533161217538</v>
      </c>
      <c r="F13" s="11">
        <v>561</v>
      </c>
      <c r="G13" s="9">
        <f t="shared" si="1"/>
        <v>12.171045494977545</v>
      </c>
      <c r="H13" s="10">
        <v>0</v>
      </c>
      <c r="I13" s="9">
        <f aca="true" t="shared" si="2" ref="I13:I43">H13/D13*1000</f>
        <v>0</v>
      </c>
      <c r="J13" s="10">
        <v>0</v>
      </c>
      <c r="K13" s="9">
        <f aca="true" t="shared" si="3" ref="K13:K23">J13/D13*1000</f>
        <v>0</v>
      </c>
      <c r="L13" s="10">
        <v>182</v>
      </c>
      <c r="M13" s="9">
        <f aca="true" t="shared" si="4" ref="M13:M23">L13/C13*1000</f>
        <v>3.948538823682555</v>
      </c>
      <c r="N13" s="10">
        <v>64</v>
      </c>
      <c r="O13" s="9">
        <f aca="true" t="shared" si="5" ref="O13:O23">N13/C13*1000</f>
        <v>1.3884971687674919</v>
      </c>
    </row>
    <row r="14" spans="1:15" s="14" customFormat="1" ht="15" customHeight="1">
      <c r="A14" s="52" t="s">
        <v>17</v>
      </c>
      <c r="B14" s="53"/>
      <c r="C14" s="6">
        <v>30499</v>
      </c>
      <c r="D14" s="6">
        <v>183</v>
      </c>
      <c r="E14" s="7">
        <f t="shared" si="0"/>
        <v>6.0001967277615655</v>
      </c>
      <c r="F14" s="11">
        <v>355</v>
      </c>
      <c r="G14" s="9">
        <f t="shared" si="1"/>
        <v>11.639725892652217</v>
      </c>
      <c r="H14" s="10">
        <v>1</v>
      </c>
      <c r="I14" s="9">
        <f t="shared" si="2"/>
        <v>5.46448087431694</v>
      </c>
      <c r="J14" s="10">
        <v>1</v>
      </c>
      <c r="K14" s="9">
        <f t="shared" si="3"/>
        <v>5.46448087431694</v>
      </c>
      <c r="L14" s="10">
        <v>113</v>
      </c>
      <c r="M14" s="9">
        <f t="shared" si="4"/>
        <v>3.7050395094921145</v>
      </c>
      <c r="N14" s="10">
        <v>39</v>
      </c>
      <c r="O14" s="9">
        <f t="shared" si="5"/>
        <v>1.2787304501786942</v>
      </c>
    </row>
    <row r="15" spans="1:15" s="14" customFormat="1" ht="15" customHeight="1">
      <c r="A15" s="52" t="s">
        <v>18</v>
      </c>
      <c r="B15" s="53"/>
      <c r="C15" s="6">
        <v>33250</v>
      </c>
      <c r="D15" s="6">
        <v>187</v>
      </c>
      <c r="E15" s="7">
        <f t="shared" si="0"/>
        <v>5.62406015037594</v>
      </c>
      <c r="F15" s="11">
        <v>491</v>
      </c>
      <c r="G15" s="9">
        <f t="shared" si="1"/>
        <v>14.766917293233083</v>
      </c>
      <c r="H15" s="10">
        <v>1</v>
      </c>
      <c r="I15" s="9">
        <f t="shared" si="2"/>
        <v>5.347593582887701</v>
      </c>
      <c r="J15" s="10">
        <v>1</v>
      </c>
      <c r="K15" s="9">
        <f t="shared" si="3"/>
        <v>5.347593582887701</v>
      </c>
      <c r="L15" s="10">
        <v>91</v>
      </c>
      <c r="M15" s="9">
        <f t="shared" si="4"/>
        <v>2.736842105263158</v>
      </c>
      <c r="N15" s="10">
        <v>52</v>
      </c>
      <c r="O15" s="9">
        <f t="shared" si="5"/>
        <v>1.5639097744360901</v>
      </c>
    </row>
    <row r="16" spans="1:15" s="14" customFormat="1" ht="15" customHeight="1">
      <c r="A16" s="52" t="s">
        <v>19</v>
      </c>
      <c r="B16" s="53"/>
      <c r="C16" s="6">
        <v>22342</v>
      </c>
      <c r="D16" s="6">
        <v>76</v>
      </c>
      <c r="E16" s="7">
        <f t="shared" si="0"/>
        <v>3.401665025512488</v>
      </c>
      <c r="F16" s="11">
        <v>396</v>
      </c>
      <c r="G16" s="9">
        <f t="shared" si="1"/>
        <v>17.72446513293349</v>
      </c>
      <c r="H16" s="10">
        <v>0</v>
      </c>
      <c r="I16" s="9">
        <f t="shared" si="2"/>
        <v>0</v>
      </c>
      <c r="J16" s="10">
        <v>0</v>
      </c>
      <c r="K16" s="9">
        <f t="shared" si="3"/>
        <v>0</v>
      </c>
      <c r="L16" s="10">
        <v>54</v>
      </c>
      <c r="M16" s="9">
        <f t="shared" si="4"/>
        <v>2.416972518127294</v>
      </c>
      <c r="N16" s="10">
        <v>32</v>
      </c>
      <c r="O16" s="9">
        <f t="shared" si="5"/>
        <v>1.4322800107421</v>
      </c>
    </row>
    <row r="17" spans="1:15" s="14" customFormat="1" ht="15" customHeight="1">
      <c r="A17" s="52" t="s">
        <v>20</v>
      </c>
      <c r="B17" s="53"/>
      <c r="C17" s="6">
        <v>28580</v>
      </c>
      <c r="D17" s="6">
        <v>152</v>
      </c>
      <c r="E17" s="7">
        <f t="shared" si="0"/>
        <v>5.3184044786564035</v>
      </c>
      <c r="F17" s="11">
        <v>333</v>
      </c>
      <c r="G17" s="9">
        <f t="shared" si="1"/>
        <v>11.65150454863541</v>
      </c>
      <c r="H17" s="10">
        <v>0</v>
      </c>
      <c r="I17" s="9">
        <f t="shared" si="2"/>
        <v>0</v>
      </c>
      <c r="J17" s="10">
        <v>0</v>
      </c>
      <c r="K17" s="9">
        <f t="shared" si="3"/>
        <v>0</v>
      </c>
      <c r="L17" s="10">
        <v>93</v>
      </c>
      <c r="M17" s="9">
        <f t="shared" si="4"/>
        <v>3.2540237928621414</v>
      </c>
      <c r="N17" s="10">
        <v>44</v>
      </c>
      <c r="O17" s="9">
        <f t="shared" si="5"/>
        <v>1.5395381385584326</v>
      </c>
    </row>
    <row r="18" spans="1:15" s="14" customFormat="1" ht="15" customHeight="1">
      <c r="A18" s="54" t="s">
        <v>13</v>
      </c>
      <c r="B18" s="55"/>
      <c r="C18" s="6">
        <v>68488</v>
      </c>
      <c r="D18" s="6">
        <v>489</v>
      </c>
      <c r="E18" s="7">
        <f t="shared" si="0"/>
        <v>7.139936923256629</v>
      </c>
      <c r="F18" s="11">
        <v>741</v>
      </c>
      <c r="G18" s="9">
        <f t="shared" si="1"/>
        <v>10.819413619904216</v>
      </c>
      <c r="H18" s="10">
        <v>0</v>
      </c>
      <c r="I18" s="9">
        <f t="shared" si="2"/>
        <v>0</v>
      </c>
      <c r="J18" s="10">
        <v>0</v>
      </c>
      <c r="K18" s="9">
        <f t="shared" si="3"/>
        <v>0</v>
      </c>
      <c r="L18" s="10">
        <v>261</v>
      </c>
      <c r="M18" s="9">
        <f t="shared" si="4"/>
        <v>3.8108865786707162</v>
      </c>
      <c r="N18" s="10">
        <v>126</v>
      </c>
      <c r="O18" s="9">
        <f t="shared" si="5"/>
        <v>1.839738348323794</v>
      </c>
    </row>
    <row r="19" spans="1:15" s="14" customFormat="1" ht="15" customHeight="1">
      <c r="A19" s="54" t="s">
        <v>21</v>
      </c>
      <c r="B19" s="55"/>
      <c r="C19" s="6">
        <v>43547</v>
      </c>
      <c r="D19" s="6">
        <v>208</v>
      </c>
      <c r="E19" s="7">
        <f t="shared" si="0"/>
        <v>4.776448435024227</v>
      </c>
      <c r="F19" s="11">
        <v>670</v>
      </c>
      <c r="G19" s="9">
        <f t="shared" si="1"/>
        <v>15.385675247433808</v>
      </c>
      <c r="H19" s="10">
        <v>2</v>
      </c>
      <c r="I19" s="9">
        <f t="shared" si="2"/>
        <v>9.615384615384617</v>
      </c>
      <c r="J19" s="10">
        <v>2</v>
      </c>
      <c r="K19" s="9">
        <f t="shared" si="3"/>
        <v>9.615384615384617</v>
      </c>
      <c r="L19" s="10">
        <v>127</v>
      </c>
      <c r="M19" s="9">
        <f t="shared" si="4"/>
        <v>2.916389188692677</v>
      </c>
      <c r="N19" s="10">
        <v>59</v>
      </c>
      <c r="O19" s="9">
        <f t="shared" si="5"/>
        <v>1.3548579695501413</v>
      </c>
    </row>
    <row r="20" spans="1:15" s="14" customFormat="1" ht="15" customHeight="1">
      <c r="A20" s="54" t="s">
        <v>22</v>
      </c>
      <c r="B20" s="55"/>
      <c r="C20" s="6">
        <v>74348</v>
      </c>
      <c r="D20" s="6">
        <v>670</v>
      </c>
      <c r="E20" s="7">
        <f t="shared" si="0"/>
        <v>9.011674826491635</v>
      </c>
      <c r="F20" s="11">
        <v>611</v>
      </c>
      <c r="G20" s="9">
        <f t="shared" si="1"/>
        <v>8.218109431322969</v>
      </c>
      <c r="H20" s="10">
        <v>3</v>
      </c>
      <c r="I20" s="9">
        <f t="shared" si="2"/>
        <v>4.477611940298508</v>
      </c>
      <c r="J20" s="10">
        <v>1</v>
      </c>
      <c r="K20" s="9">
        <f t="shared" si="3"/>
        <v>1.492537313432836</v>
      </c>
      <c r="L20" s="10">
        <v>365</v>
      </c>
      <c r="M20" s="9">
        <f t="shared" si="4"/>
        <v>4.9093452412976815</v>
      </c>
      <c r="N20" s="10">
        <v>130</v>
      </c>
      <c r="O20" s="9">
        <f t="shared" si="5"/>
        <v>1.7485339215580782</v>
      </c>
    </row>
    <row r="21" spans="1:15" s="14" customFormat="1" ht="15" customHeight="1">
      <c r="A21" s="54" t="s">
        <v>23</v>
      </c>
      <c r="B21" s="55"/>
      <c r="C21" s="6">
        <v>66073</v>
      </c>
      <c r="D21" s="6">
        <v>460</v>
      </c>
      <c r="E21" s="7">
        <f t="shared" si="0"/>
        <v>6.961996579540811</v>
      </c>
      <c r="F21" s="11">
        <v>806</v>
      </c>
      <c r="G21" s="9">
        <f t="shared" si="1"/>
        <v>12.198628789369334</v>
      </c>
      <c r="H21" s="10">
        <v>0</v>
      </c>
      <c r="I21" s="9">
        <f t="shared" si="2"/>
        <v>0</v>
      </c>
      <c r="J21" s="10">
        <v>0</v>
      </c>
      <c r="K21" s="9">
        <f t="shared" si="3"/>
        <v>0</v>
      </c>
      <c r="L21" s="10">
        <v>272</v>
      </c>
      <c r="M21" s="9">
        <f t="shared" si="4"/>
        <v>4.116658847032827</v>
      </c>
      <c r="N21" s="10">
        <v>113</v>
      </c>
      <c r="O21" s="9">
        <f t="shared" si="5"/>
        <v>1.7102295945393733</v>
      </c>
    </row>
    <row r="22" spans="1:15" s="14" customFormat="1" ht="15" customHeight="1">
      <c r="A22" s="54" t="s">
        <v>28</v>
      </c>
      <c r="B22" s="55"/>
      <c r="C22" s="6">
        <v>22350</v>
      </c>
      <c r="D22" s="6">
        <v>81</v>
      </c>
      <c r="E22" s="7">
        <f t="shared" si="0"/>
        <v>3.6241610738255035</v>
      </c>
      <c r="F22" s="11">
        <v>324</v>
      </c>
      <c r="G22" s="9">
        <f t="shared" si="1"/>
        <v>14.496644295302014</v>
      </c>
      <c r="H22" s="10">
        <v>1</v>
      </c>
      <c r="I22" s="9">
        <f t="shared" si="2"/>
        <v>12.345679012345679</v>
      </c>
      <c r="J22" s="10">
        <v>1</v>
      </c>
      <c r="K22" s="9">
        <f t="shared" si="3"/>
        <v>12.345679012345679</v>
      </c>
      <c r="L22" s="10">
        <v>47</v>
      </c>
      <c r="M22" s="9">
        <f t="shared" si="4"/>
        <v>2.1029082774049215</v>
      </c>
      <c r="N22" s="10">
        <v>22</v>
      </c>
      <c r="O22" s="9">
        <f t="shared" si="5"/>
        <v>0.9843400447427293</v>
      </c>
    </row>
    <row r="23" spans="1:15" s="14" customFormat="1" ht="15" customHeight="1">
      <c r="A23" s="54" t="s">
        <v>29</v>
      </c>
      <c r="B23" s="55"/>
      <c r="C23" s="6">
        <v>29075</v>
      </c>
      <c r="D23" s="6">
        <v>125</v>
      </c>
      <c r="E23" s="7">
        <f t="shared" si="0"/>
        <v>4.299226139294927</v>
      </c>
      <c r="F23" s="11">
        <v>420</v>
      </c>
      <c r="G23" s="9">
        <f t="shared" si="1"/>
        <v>14.445399828030954</v>
      </c>
      <c r="H23" s="10">
        <v>0</v>
      </c>
      <c r="I23" s="9">
        <f t="shared" si="2"/>
        <v>0</v>
      </c>
      <c r="J23" s="10">
        <v>0</v>
      </c>
      <c r="K23" s="9">
        <f t="shared" si="3"/>
        <v>0</v>
      </c>
      <c r="L23" s="10">
        <v>88</v>
      </c>
      <c r="M23" s="9">
        <f t="shared" si="4"/>
        <v>3.0266552020636284</v>
      </c>
      <c r="N23" s="10">
        <v>33</v>
      </c>
      <c r="O23" s="9">
        <f t="shared" si="5"/>
        <v>1.1349957007738607</v>
      </c>
    </row>
    <row r="24" spans="1:15" s="14" customFormat="1" ht="15" customHeight="1">
      <c r="A24" s="54" t="s">
        <v>31</v>
      </c>
      <c r="B24" s="55"/>
      <c r="C24" s="6">
        <v>29570</v>
      </c>
      <c r="D24" s="6">
        <v>188</v>
      </c>
      <c r="E24" s="7">
        <f t="shared" si="0"/>
        <v>6.357795062563409</v>
      </c>
      <c r="F24" s="11">
        <v>269</v>
      </c>
      <c r="G24" s="9">
        <f t="shared" si="1"/>
        <v>9.097057828880622</v>
      </c>
      <c r="H24" s="10">
        <v>1</v>
      </c>
      <c r="I24" s="9">
        <f t="shared" si="2"/>
        <v>5.319148936170213</v>
      </c>
      <c r="J24" s="10">
        <v>1</v>
      </c>
      <c r="K24" s="9">
        <f>J24/D24*1000</f>
        <v>5.319148936170213</v>
      </c>
      <c r="L24" s="10">
        <v>123</v>
      </c>
      <c r="M24" s="9">
        <f>L24/C24*1000</f>
        <v>4.159621237740954</v>
      </c>
      <c r="N24" s="10">
        <v>67</v>
      </c>
      <c r="O24" s="9">
        <f>N24/C24*1000</f>
        <v>2.2658099425093</v>
      </c>
    </row>
    <row r="25" spans="1:15" s="14" customFormat="1" ht="5.25" customHeight="1">
      <c r="A25" s="23"/>
      <c r="B25" s="28"/>
      <c r="C25" s="22"/>
      <c r="D25" s="22"/>
      <c r="E25" s="22"/>
      <c r="F25" s="2"/>
      <c r="G25" s="22"/>
      <c r="H25" s="4"/>
      <c r="I25" s="22"/>
      <c r="J25" s="4"/>
      <c r="K25" s="22"/>
      <c r="L25" s="4"/>
      <c r="M25" s="22"/>
      <c r="N25" s="4"/>
      <c r="O25" s="22"/>
    </row>
    <row r="26" spans="1:15" s="14" customFormat="1" ht="15" customHeight="1">
      <c r="A26" s="54" t="s">
        <v>0</v>
      </c>
      <c r="B26" s="55"/>
      <c r="C26" s="29">
        <f>C27</f>
        <v>14487</v>
      </c>
      <c r="D26" s="29">
        <f>D27</f>
        <v>78</v>
      </c>
      <c r="E26" s="30">
        <f>D26/C26*1000</f>
        <v>5.384137502588528</v>
      </c>
      <c r="F26" s="31">
        <f>F27</f>
        <v>246</v>
      </c>
      <c r="G26" s="32">
        <f>F26/C26*1000</f>
        <v>16.98074135431766</v>
      </c>
      <c r="H26" s="11">
        <f>H27</f>
        <v>0</v>
      </c>
      <c r="I26" s="33">
        <f>H26/D26*1000</f>
        <v>0</v>
      </c>
      <c r="J26" s="11">
        <f>J27</f>
        <v>0</v>
      </c>
      <c r="K26" s="33">
        <f>J26/D26*1000</f>
        <v>0</v>
      </c>
      <c r="L26" s="11">
        <f>L27</f>
        <v>30</v>
      </c>
      <c r="M26" s="33">
        <f>L26/C26*1000</f>
        <v>2.0708221163802025</v>
      </c>
      <c r="N26" s="11">
        <f>N27</f>
        <v>18</v>
      </c>
      <c r="O26" s="33">
        <f>N26/C26*1000</f>
        <v>1.2424932698281217</v>
      </c>
    </row>
    <row r="27" spans="1:15" s="14" customFormat="1" ht="15" customHeight="1">
      <c r="A27" s="26"/>
      <c r="B27" s="25" t="s">
        <v>30</v>
      </c>
      <c r="C27" s="19">
        <v>14487</v>
      </c>
      <c r="D27" s="19">
        <v>78</v>
      </c>
      <c r="E27" s="16">
        <f t="shared" si="0"/>
        <v>5.384137502588528</v>
      </c>
      <c r="F27" s="34">
        <v>246</v>
      </c>
      <c r="G27" s="18">
        <f t="shared" si="1"/>
        <v>16.98074135431766</v>
      </c>
      <c r="H27" s="10">
        <v>0</v>
      </c>
      <c r="I27" s="33">
        <f>H27/D27*1000</f>
        <v>0</v>
      </c>
      <c r="J27" s="10">
        <v>0</v>
      </c>
      <c r="K27" s="33">
        <f>J27/D27*1000</f>
        <v>0</v>
      </c>
      <c r="L27" s="10">
        <v>30</v>
      </c>
      <c r="M27" s="33">
        <f>L27/C27*1000</f>
        <v>2.0708221163802025</v>
      </c>
      <c r="N27" s="10">
        <v>18</v>
      </c>
      <c r="O27" s="33">
        <f>N27/C27*1000</f>
        <v>1.2424932698281217</v>
      </c>
    </row>
    <row r="28" spans="1:15" s="14" customFormat="1" ht="5.25" customHeight="1">
      <c r="A28" s="23"/>
      <c r="B28" s="35"/>
      <c r="C28" s="22"/>
      <c r="D28" s="22"/>
      <c r="E28" s="22"/>
      <c r="F28" s="2"/>
      <c r="G28" s="22"/>
      <c r="H28" s="4"/>
      <c r="I28" s="3"/>
      <c r="J28" s="4"/>
      <c r="K28" s="3"/>
      <c r="L28" s="4"/>
      <c r="M28" s="3"/>
      <c r="N28" s="4"/>
      <c r="O28" s="3"/>
    </row>
    <row r="29" spans="1:15" s="14" customFormat="1" ht="15" customHeight="1">
      <c r="A29" s="54" t="s">
        <v>1</v>
      </c>
      <c r="B29" s="55"/>
      <c r="C29" s="6">
        <f>SUM(C30:C33)</f>
        <v>32830</v>
      </c>
      <c r="D29" s="6">
        <f>SUM(D30:D33)</f>
        <v>141</v>
      </c>
      <c r="E29" s="7">
        <f>D29/C29*1000</f>
        <v>4.294852269265915</v>
      </c>
      <c r="F29" s="11">
        <f>SUM(F30:F33)</f>
        <v>672</v>
      </c>
      <c r="G29" s="9">
        <f t="shared" si="1"/>
        <v>20.46908315565032</v>
      </c>
      <c r="H29" s="11">
        <f>SUM(H30:H33)</f>
        <v>1</v>
      </c>
      <c r="I29" s="9">
        <f>H29/D29*1000</f>
        <v>7.092198581560283</v>
      </c>
      <c r="J29" s="11">
        <f>SUM(J30:J33)</f>
        <v>0</v>
      </c>
      <c r="K29" s="9">
        <f>J29/D29*1000</f>
        <v>0</v>
      </c>
      <c r="L29" s="11">
        <f>SUM(L30:L33)</f>
        <v>103</v>
      </c>
      <c r="M29" s="9">
        <f>L29/C29*1000</f>
        <v>3.137374352726165</v>
      </c>
      <c r="N29" s="11">
        <f>SUM(N30:N33)</f>
        <v>48</v>
      </c>
      <c r="O29" s="9">
        <f>N29/C29*1000</f>
        <v>1.4620773682607373</v>
      </c>
    </row>
    <row r="30" spans="1:15" s="14" customFormat="1" ht="15" customHeight="1">
      <c r="A30" s="26"/>
      <c r="B30" s="25" t="s">
        <v>24</v>
      </c>
      <c r="C30" s="6">
        <v>1091</v>
      </c>
      <c r="D30" s="6">
        <v>2</v>
      </c>
      <c r="E30" s="7">
        <f t="shared" si="0"/>
        <v>1.8331805682859763</v>
      </c>
      <c r="F30" s="11">
        <v>23</v>
      </c>
      <c r="G30" s="9">
        <f t="shared" si="1"/>
        <v>21.081576535288725</v>
      </c>
      <c r="H30" s="10">
        <v>0</v>
      </c>
      <c r="I30" s="9">
        <f>H30/D30*1000</f>
        <v>0</v>
      </c>
      <c r="J30" s="10">
        <v>0</v>
      </c>
      <c r="K30" s="9">
        <f>J30/D30*1000</f>
        <v>0</v>
      </c>
      <c r="L30" s="10">
        <v>4</v>
      </c>
      <c r="M30" s="9">
        <f>L30/C30*1000</f>
        <v>3.6663611365719526</v>
      </c>
      <c r="N30" s="10">
        <v>3</v>
      </c>
      <c r="O30" s="9">
        <f>N30/C30*1000</f>
        <v>2.749770852428964</v>
      </c>
    </row>
    <row r="31" spans="1:15" s="14" customFormat="1" ht="15" customHeight="1">
      <c r="A31" s="26"/>
      <c r="B31" s="25" t="s">
        <v>25</v>
      </c>
      <c r="C31" s="6">
        <v>10567</v>
      </c>
      <c r="D31" s="6">
        <v>31</v>
      </c>
      <c r="E31" s="7">
        <f t="shared" si="0"/>
        <v>2.9336613986940474</v>
      </c>
      <c r="F31" s="11">
        <v>255</v>
      </c>
      <c r="G31" s="9">
        <f t="shared" si="1"/>
        <v>24.13173086022523</v>
      </c>
      <c r="H31" s="10">
        <v>0</v>
      </c>
      <c r="I31" s="9">
        <f t="shared" si="2"/>
        <v>0</v>
      </c>
      <c r="J31" s="10">
        <v>0</v>
      </c>
      <c r="K31" s="9">
        <f>J31/D31*1000</f>
        <v>0</v>
      </c>
      <c r="L31" s="10">
        <v>31</v>
      </c>
      <c r="M31" s="9">
        <f>L31/C31*1000</f>
        <v>2.9336613986940474</v>
      </c>
      <c r="N31" s="10">
        <v>9</v>
      </c>
      <c r="O31" s="9">
        <f>N31/C31*1000</f>
        <v>0.8517081480079493</v>
      </c>
    </row>
    <row r="32" spans="1:15" s="14" customFormat="1" ht="15" customHeight="1">
      <c r="A32" s="26"/>
      <c r="B32" s="25" t="s">
        <v>26</v>
      </c>
      <c r="C32" s="6">
        <v>7097</v>
      </c>
      <c r="D32" s="6">
        <v>23</v>
      </c>
      <c r="E32" s="7">
        <f t="shared" si="0"/>
        <v>3.240805974355361</v>
      </c>
      <c r="F32" s="11">
        <v>157</v>
      </c>
      <c r="G32" s="9">
        <f t="shared" si="1"/>
        <v>22.12202339016486</v>
      </c>
      <c r="H32" s="10">
        <v>0</v>
      </c>
      <c r="I32" s="9">
        <f t="shared" si="2"/>
        <v>0</v>
      </c>
      <c r="J32" s="10">
        <v>0</v>
      </c>
      <c r="K32" s="9">
        <f>J32/D32*1000</f>
        <v>0</v>
      </c>
      <c r="L32" s="10">
        <v>17</v>
      </c>
      <c r="M32" s="9">
        <f>L32/C32*1000</f>
        <v>2.395378328871354</v>
      </c>
      <c r="N32" s="10">
        <v>9</v>
      </c>
      <c r="O32" s="9">
        <f>N32/C32*1000</f>
        <v>1.2681414682260108</v>
      </c>
    </row>
    <row r="33" spans="1:15" s="14" customFormat="1" ht="15" customHeight="1">
      <c r="A33" s="26"/>
      <c r="B33" s="25" t="s">
        <v>32</v>
      </c>
      <c r="C33" s="6">
        <v>14075</v>
      </c>
      <c r="D33" s="6">
        <v>85</v>
      </c>
      <c r="E33" s="7">
        <f t="shared" si="0"/>
        <v>6.039076376554174</v>
      </c>
      <c r="F33" s="11">
        <v>237</v>
      </c>
      <c r="G33" s="9">
        <f>F33/C33*1000</f>
        <v>16.838365896980463</v>
      </c>
      <c r="H33" s="10">
        <v>1</v>
      </c>
      <c r="I33" s="9">
        <f>H33/D33*1000</f>
        <v>11.76470588235294</v>
      </c>
      <c r="J33" s="10">
        <v>0</v>
      </c>
      <c r="K33" s="9">
        <f>J33/D33*1000</f>
        <v>0</v>
      </c>
      <c r="L33" s="10">
        <v>51</v>
      </c>
      <c r="M33" s="9">
        <f>L33/C33*1000</f>
        <v>3.6234458259325044</v>
      </c>
      <c r="N33" s="10">
        <v>27</v>
      </c>
      <c r="O33" s="9">
        <f>N33/C33*1000</f>
        <v>1.9182948490230907</v>
      </c>
    </row>
    <row r="34" spans="1:15" s="14" customFormat="1" ht="5.25" customHeight="1">
      <c r="A34" s="23"/>
      <c r="B34" s="35"/>
      <c r="C34" s="22"/>
      <c r="D34" s="22"/>
      <c r="E34" s="22"/>
      <c r="F34" s="2"/>
      <c r="G34" s="22"/>
      <c r="H34" s="4"/>
      <c r="I34" s="22"/>
      <c r="J34" s="4"/>
      <c r="K34" s="22"/>
      <c r="L34" s="4"/>
      <c r="M34" s="22"/>
      <c r="N34" s="4"/>
      <c r="O34" s="22"/>
    </row>
    <row r="35" spans="1:15" s="14" customFormat="1" ht="15" customHeight="1">
      <c r="A35" s="56" t="s">
        <v>2</v>
      </c>
      <c r="B35" s="57"/>
      <c r="C35" s="6">
        <f>C36</f>
        <v>20217</v>
      </c>
      <c r="D35" s="6">
        <f>D36</f>
        <v>194</v>
      </c>
      <c r="E35" s="7">
        <f t="shared" si="0"/>
        <v>9.595884651530891</v>
      </c>
      <c r="F35" s="11">
        <f>F36</f>
        <v>116</v>
      </c>
      <c r="G35" s="9">
        <f t="shared" si="1"/>
        <v>5.73774546174012</v>
      </c>
      <c r="H35" s="11">
        <f>H36</f>
        <v>1</v>
      </c>
      <c r="I35" s="9">
        <f>H35/D35*1000</f>
        <v>5.154639175257732</v>
      </c>
      <c r="J35" s="11">
        <f>J36</f>
        <v>0</v>
      </c>
      <c r="K35" s="9">
        <f>J35/D35*1000</f>
        <v>0</v>
      </c>
      <c r="L35" s="11">
        <f>L36</f>
        <v>117</v>
      </c>
      <c r="M35" s="9">
        <f>L35/C35*1000</f>
        <v>5.787208784686155</v>
      </c>
      <c r="N35" s="11">
        <f>N36</f>
        <v>33</v>
      </c>
      <c r="O35" s="9">
        <f>N35/C35*1000</f>
        <v>1.632289657219172</v>
      </c>
    </row>
    <row r="36" spans="1:15" s="14" customFormat="1" ht="15" customHeight="1">
      <c r="A36" s="36"/>
      <c r="B36" s="37" t="s">
        <v>27</v>
      </c>
      <c r="C36" s="6">
        <v>20217</v>
      </c>
      <c r="D36" s="6">
        <v>194</v>
      </c>
      <c r="E36" s="7">
        <f t="shared" si="0"/>
        <v>9.595884651530891</v>
      </c>
      <c r="F36" s="11">
        <v>116</v>
      </c>
      <c r="G36" s="9">
        <f t="shared" si="1"/>
        <v>5.73774546174012</v>
      </c>
      <c r="H36" s="10">
        <v>1</v>
      </c>
      <c r="I36" s="9">
        <f t="shared" si="2"/>
        <v>5.154639175257732</v>
      </c>
      <c r="J36" s="10">
        <v>0</v>
      </c>
      <c r="K36" s="9">
        <f>J36/D36*1000</f>
        <v>0</v>
      </c>
      <c r="L36" s="10">
        <v>117</v>
      </c>
      <c r="M36" s="9">
        <f>L36/C36*1000</f>
        <v>5.787208784686155</v>
      </c>
      <c r="N36" s="10">
        <v>33</v>
      </c>
      <c r="O36" s="9">
        <f>N36/C36*1000</f>
        <v>1.632289657219172</v>
      </c>
    </row>
    <row r="37" spans="1:15" s="14" customFormat="1" ht="5.25" customHeight="1">
      <c r="A37" s="23"/>
      <c r="B37" s="35"/>
      <c r="C37" s="22"/>
      <c r="D37" s="22"/>
      <c r="E37" s="22"/>
      <c r="F37" s="2"/>
      <c r="G37" s="22"/>
      <c r="H37" s="4"/>
      <c r="I37" s="22"/>
      <c r="J37" s="4"/>
      <c r="K37" s="22"/>
      <c r="L37" s="4"/>
      <c r="M37" s="22"/>
      <c r="N37" s="4"/>
      <c r="O37" s="22"/>
    </row>
    <row r="38" spans="1:15" s="14" customFormat="1" ht="15" customHeight="1">
      <c r="A38" s="54" t="s">
        <v>3</v>
      </c>
      <c r="B38" s="55"/>
      <c r="C38" s="6">
        <f>SUM(C39:C44)</f>
        <v>48179</v>
      </c>
      <c r="D38" s="6">
        <f>SUM(D39:D44)</f>
        <v>371</v>
      </c>
      <c r="E38" s="7">
        <f t="shared" si="0"/>
        <v>7.700450403702858</v>
      </c>
      <c r="F38" s="11">
        <f>SUM(F39:F44)</f>
        <v>444</v>
      </c>
      <c r="G38" s="9">
        <f t="shared" si="1"/>
        <v>9.215633367234688</v>
      </c>
      <c r="H38" s="11">
        <f>SUM(H39:H44)</f>
        <v>0</v>
      </c>
      <c r="I38" s="9">
        <f>H38/D38*1000</f>
        <v>0</v>
      </c>
      <c r="J38" s="11">
        <f>SUM(J39:J44)</f>
        <v>0</v>
      </c>
      <c r="K38" s="9">
        <f aca="true" t="shared" si="6" ref="K38:K44">J38/D38*1000</f>
        <v>0</v>
      </c>
      <c r="L38" s="11">
        <f>SUM(L39:L44)</f>
        <v>238</v>
      </c>
      <c r="M38" s="9">
        <f aca="true" t="shared" si="7" ref="M38:M44">L38/C38*1000</f>
        <v>4.939911579733909</v>
      </c>
      <c r="N38" s="11">
        <f>SUM(N39:N44)</f>
        <v>84</v>
      </c>
      <c r="O38" s="9">
        <f aca="true" t="shared" si="8" ref="O38:O44">N38/C38*1000</f>
        <v>1.7434982046119678</v>
      </c>
    </row>
    <row r="39" spans="1:15" s="14" customFormat="1" ht="15" customHeight="1">
      <c r="A39" s="26"/>
      <c r="B39" s="27" t="s">
        <v>4</v>
      </c>
      <c r="C39" s="6">
        <v>1598</v>
      </c>
      <c r="D39" s="6">
        <v>6</v>
      </c>
      <c r="E39" s="7">
        <f>D39/C39*1000</f>
        <v>3.7546933667083855</v>
      </c>
      <c r="F39" s="11">
        <v>24</v>
      </c>
      <c r="G39" s="9">
        <f t="shared" si="1"/>
        <v>15.018773466833542</v>
      </c>
      <c r="H39" s="10">
        <v>0</v>
      </c>
      <c r="I39" s="9">
        <f t="shared" si="2"/>
        <v>0</v>
      </c>
      <c r="J39" s="10">
        <v>0</v>
      </c>
      <c r="K39" s="9">
        <f t="shared" si="6"/>
        <v>0</v>
      </c>
      <c r="L39" s="10">
        <v>6</v>
      </c>
      <c r="M39" s="9">
        <f t="shared" si="7"/>
        <v>3.7546933667083855</v>
      </c>
      <c r="N39" s="10">
        <v>1</v>
      </c>
      <c r="O39" s="9">
        <f t="shared" si="8"/>
        <v>0.6257822277847309</v>
      </c>
    </row>
    <row r="40" spans="1:15" s="14" customFormat="1" ht="15" customHeight="1">
      <c r="A40" s="26"/>
      <c r="B40" s="27" t="s">
        <v>5</v>
      </c>
      <c r="C40" s="6">
        <v>4012</v>
      </c>
      <c r="D40" s="6">
        <v>26</v>
      </c>
      <c r="E40" s="7">
        <f t="shared" si="0"/>
        <v>6.4805583250249255</v>
      </c>
      <c r="F40" s="11">
        <v>47</v>
      </c>
      <c r="G40" s="9">
        <f t="shared" si="1"/>
        <v>11.714855433698903</v>
      </c>
      <c r="H40" s="10">
        <v>0</v>
      </c>
      <c r="I40" s="9">
        <f t="shared" si="2"/>
        <v>0</v>
      </c>
      <c r="J40" s="10">
        <v>0</v>
      </c>
      <c r="K40" s="9">
        <f t="shared" si="6"/>
        <v>0</v>
      </c>
      <c r="L40" s="10">
        <v>15</v>
      </c>
      <c r="M40" s="9">
        <f t="shared" si="7"/>
        <v>3.7387836490528414</v>
      </c>
      <c r="N40" s="10">
        <v>6</v>
      </c>
      <c r="O40" s="9">
        <f t="shared" si="8"/>
        <v>1.4955134596211366</v>
      </c>
    </row>
    <row r="41" spans="1:15" s="14" customFormat="1" ht="15" customHeight="1">
      <c r="A41" s="26"/>
      <c r="B41" s="27" t="s">
        <v>6</v>
      </c>
      <c r="C41" s="6">
        <v>8999</v>
      </c>
      <c r="D41" s="6">
        <v>96</v>
      </c>
      <c r="E41" s="7">
        <f t="shared" si="0"/>
        <v>10.667851983553728</v>
      </c>
      <c r="F41" s="11">
        <v>65</v>
      </c>
      <c r="G41" s="9">
        <f t="shared" si="1"/>
        <v>7.22302478053117</v>
      </c>
      <c r="H41" s="10">
        <v>0</v>
      </c>
      <c r="I41" s="9">
        <f t="shared" si="2"/>
        <v>0</v>
      </c>
      <c r="J41" s="10">
        <v>0</v>
      </c>
      <c r="K41" s="9">
        <f t="shared" si="6"/>
        <v>0</v>
      </c>
      <c r="L41" s="10">
        <v>85</v>
      </c>
      <c r="M41" s="9">
        <f t="shared" si="7"/>
        <v>9.445493943771531</v>
      </c>
      <c r="N41" s="10">
        <v>20</v>
      </c>
      <c r="O41" s="9">
        <f t="shared" si="8"/>
        <v>2.22246916324036</v>
      </c>
    </row>
    <row r="42" spans="1:15" s="14" customFormat="1" ht="15" customHeight="1">
      <c r="A42" s="26"/>
      <c r="B42" s="27" t="s">
        <v>7</v>
      </c>
      <c r="C42" s="6">
        <v>5058</v>
      </c>
      <c r="D42" s="6">
        <v>32</v>
      </c>
      <c r="E42" s="7">
        <f t="shared" si="0"/>
        <v>6.326611308817714</v>
      </c>
      <c r="F42" s="11">
        <v>54</v>
      </c>
      <c r="G42" s="9">
        <f t="shared" si="1"/>
        <v>10.676156583629894</v>
      </c>
      <c r="H42" s="10">
        <v>0</v>
      </c>
      <c r="I42" s="9">
        <f t="shared" si="2"/>
        <v>0</v>
      </c>
      <c r="J42" s="10">
        <v>0</v>
      </c>
      <c r="K42" s="9">
        <f t="shared" si="6"/>
        <v>0</v>
      </c>
      <c r="L42" s="10">
        <v>14</v>
      </c>
      <c r="M42" s="9">
        <f t="shared" si="7"/>
        <v>2.76789244760775</v>
      </c>
      <c r="N42" s="10">
        <v>7</v>
      </c>
      <c r="O42" s="9">
        <f t="shared" si="8"/>
        <v>1.383946223803875</v>
      </c>
    </row>
    <row r="43" spans="1:15" s="14" customFormat="1" ht="15" customHeight="1">
      <c r="A43" s="26"/>
      <c r="B43" s="27" t="s">
        <v>8</v>
      </c>
      <c r="C43" s="6">
        <v>2803</v>
      </c>
      <c r="D43" s="6">
        <v>13</v>
      </c>
      <c r="E43" s="7">
        <f t="shared" si="0"/>
        <v>4.6378879771673205</v>
      </c>
      <c r="F43" s="11">
        <v>38</v>
      </c>
      <c r="G43" s="9">
        <f t="shared" si="1"/>
        <v>13.556903317873706</v>
      </c>
      <c r="H43" s="10">
        <v>0</v>
      </c>
      <c r="I43" s="9">
        <f t="shared" si="2"/>
        <v>0</v>
      </c>
      <c r="J43" s="10">
        <v>0</v>
      </c>
      <c r="K43" s="9">
        <f t="shared" si="6"/>
        <v>0</v>
      </c>
      <c r="L43" s="10">
        <v>8</v>
      </c>
      <c r="M43" s="9">
        <f t="shared" si="7"/>
        <v>2.8540849090260436</v>
      </c>
      <c r="N43" s="10">
        <v>4</v>
      </c>
      <c r="O43" s="9">
        <f t="shared" si="8"/>
        <v>1.4270424545130218</v>
      </c>
    </row>
    <row r="44" spans="1:15" s="14" customFormat="1" ht="15" customHeight="1">
      <c r="A44" s="26"/>
      <c r="B44" s="27" t="s">
        <v>14</v>
      </c>
      <c r="C44" s="6">
        <v>25709</v>
      </c>
      <c r="D44" s="6">
        <v>198</v>
      </c>
      <c r="E44" s="7">
        <f t="shared" si="0"/>
        <v>7.7015831031934345</v>
      </c>
      <c r="F44" s="11">
        <v>216</v>
      </c>
      <c r="G44" s="9">
        <f t="shared" si="1"/>
        <v>8.401727021665565</v>
      </c>
      <c r="H44" s="10">
        <v>0</v>
      </c>
      <c r="I44" s="9">
        <f>H44/D44*1000</f>
        <v>0</v>
      </c>
      <c r="J44" s="10">
        <v>0</v>
      </c>
      <c r="K44" s="9">
        <f t="shared" si="6"/>
        <v>0</v>
      </c>
      <c r="L44" s="10">
        <v>110</v>
      </c>
      <c r="M44" s="9">
        <f t="shared" si="7"/>
        <v>4.278657279551908</v>
      </c>
      <c r="N44" s="10">
        <v>46</v>
      </c>
      <c r="O44" s="9">
        <f t="shared" si="8"/>
        <v>1.7892566805398886</v>
      </c>
    </row>
    <row r="45" spans="1:15" s="14" customFormat="1" ht="5.25" customHeight="1">
      <c r="A45" s="23"/>
      <c r="B45" s="28"/>
      <c r="C45" s="22"/>
      <c r="D45" s="22"/>
      <c r="E45" s="22"/>
      <c r="F45" s="2"/>
      <c r="G45" s="22"/>
      <c r="H45" s="4"/>
      <c r="I45" s="22"/>
      <c r="J45" s="4"/>
      <c r="K45" s="22"/>
      <c r="L45" s="4"/>
      <c r="M45" s="22"/>
      <c r="N45" s="4"/>
      <c r="O45" s="22"/>
    </row>
    <row r="46" spans="1:15" s="14" customFormat="1" ht="15" customHeight="1">
      <c r="A46" s="54" t="s">
        <v>9</v>
      </c>
      <c r="B46" s="55"/>
      <c r="C46" s="6">
        <f>C47+C48</f>
        <v>1205</v>
      </c>
      <c r="D46" s="6">
        <f>D47+D48</f>
        <v>4</v>
      </c>
      <c r="E46" s="7">
        <f t="shared" si="0"/>
        <v>3.3195020746887964</v>
      </c>
      <c r="F46" s="11">
        <f>F47+F48</f>
        <v>17</v>
      </c>
      <c r="G46" s="9">
        <f t="shared" si="1"/>
        <v>14.107883817427386</v>
      </c>
      <c r="H46" s="11">
        <f>H47+H48</f>
        <v>0</v>
      </c>
      <c r="I46" s="9">
        <f>H46/D46*1000</f>
        <v>0</v>
      </c>
      <c r="J46" s="11">
        <f>J47+J48</f>
        <v>0</v>
      </c>
      <c r="K46" s="9">
        <f>J46/D46*1000</f>
        <v>0</v>
      </c>
      <c r="L46" s="11">
        <f>L47+L48</f>
        <v>4</v>
      </c>
      <c r="M46" s="9">
        <f>L46/C46*1000</f>
        <v>3.3195020746887964</v>
      </c>
      <c r="N46" s="11">
        <f>N47+N48</f>
        <v>1</v>
      </c>
      <c r="O46" s="9">
        <f>N46/C46*1000</f>
        <v>0.8298755186721991</v>
      </c>
    </row>
    <row r="47" spans="1:15" s="14" customFormat="1" ht="15" customHeight="1">
      <c r="A47" s="26"/>
      <c r="B47" s="27" t="s">
        <v>10</v>
      </c>
      <c r="C47" s="6">
        <v>676</v>
      </c>
      <c r="D47" s="6">
        <v>3</v>
      </c>
      <c r="E47" s="7">
        <f t="shared" si="0"/>
        <v>4.437869822485207</v>
      </c>
      <c r="F47" s="11">
        <v>10</v>
      </c>
      <c r="G47" s="9">
        <f t="shared" si="1"/>
        <v>14.792899408284024</v>
      </c>
      <c r="H47" s="10">
        <v>0</v>
      </c>
      <c r="I47" s="9">
        <f>H47/D47*1000</f>
        <v>0</v>
      </c>
      <c r="J47" s="10">
        <v>0</v>
      </c>
      <c r="K47" s="9">
        <f>J47/D47*1000</f>
        <v>0</v>
      </c>
      <c r="L47" s="10">
        <v>3</v>
      </c>
      <c r="M47" s="9">
        <f>L47/C47*1000</f>
        <v>4.437869822485207</v>
      </c>
      <c r="N47" s="10">
        <v>1</v>
      </c>
      <c r="O47" s="9">
        <f>N47/C47*1000</f>
        <v>1.4792899408284024</v>
      </c>
    </row>
    <row r="48" spans="1:15" s="14" customFormat="1" ht="15" customHeight="1">
      <c r="A48" s="26"/>
      <c r="B48" s="27" t="s">
        <v>11</v>
      </c>
      <c r="C48" s="6">
        <v>529</v>
      </c>
      <c r="D48" s="6">
        <v>1</v>
      </c>
      <c r="E48" s="7">
        <f t="shared" si="0"/>
        <v>1.890359168241966</v>
      </c>
      <c r="F48" s="11">
        <v>7</v>
      </c>
      <c r="G48" s="9">
        <f t="shared" si="1"/>
        <v>13.232514177693762</v>
      </c>
      <c r="H48" s="10">
        <v>0</v>
      </c>
      <c r="I48" s="9">
        <f>H48/D48*1000</f>
        <v>0</v>
      </c>
      <c r="J48" s="10">
        <v>0</v>
      </c>
      <c r="K48" s="9">
        <f>J48/D48*1000</f>
        <v>0</v>
      </c>
      <c r="L48" s="10">
        <v>1</v>
      </c>
      <c r="M48" s="9">
        <f>L48/C48*1000</f>
        <v>1.890359168241966</v>
      </c>
      <c r="N48" s="10">
        <v>0</v>
      </c>
      <c r="O48" s="9">
        <f>N48/C48*1000</f>
        <v>0</v>
      </c>
    </row>
    <row r="49" spans="1:8" ht="15" customHeight="1">
      <c r="A49" s="1" t="s">
        <v>36</v>
      </c>
      <c r="B49" s="38"/>
      <c r="C49" s="38"/>
      <c r="D49" s="38"/>
      <c r="E49" s="38"/>
      <c r="F49" s="38"/>
      <c r="G49" s="38"/>
      <c r="H49" s="38"/>
    </row>
    <row r="50" spans="1:8" ht="15" customHeight="1">
      <c r="A50" s="39" t="s">
        <v>44</v>
      </c>
      <c r="B50" s="39"/>
      <c r="C50" s="39"/>
      <c r="D50" s="39"/>
      <c r="E50" s="39"/>
      <c r="F50" s="39"/>
      <c r="G50" s="39"/>
      <c r="H50" s="39"/>
    </row>
    <row r="51" spans="1:8" ht="15" customHeight="1">
      <c r="A51" s="39" t="s">
        <v>43</v>
      </c>
      <c r="B51" s="39"/>
      <c r="C51" s="39"/>
      <c r="D51" s="39"/>
      <c r="E51" s="39"/>
      <c r="F51" s="39"/>
      <c r="G51" s="39"/>
      <c r="H51" s="39"/>
    </row>
    <row r="52" spans="1:8" ht="15" customHeight="1">
      <c r="A52" s="1" t="s">
        <v>33</v>
      </c>
      <c r="B52" s="1"/>
      <c r="C52" s="1"/>
      <c r="D52" s="1"/>
      <c r="E52" s="1"/>
      <c r="F52" s="1"/>
      <c r="G52" s="1"/>
      <c r="H52" s="1"/>
    </row>
    <row r="53" spans="1:8" ht="15" customHeight="1">
      <c r="A53" s="1" t="s">
        <v>34</v>
      </c>
      <c r="B53" s="1"/>
      <c r="C53" s="1"/>
      <c r="D53" s="1"/>
      <c r="E53" s="1"/>
      <c r="F53" s="1"/>
      <c r="G53" s="1"/>
      <c r="H53" s="1"/>
    </row>
    <row r="54" spans="1:8" ht="15" customHeight="1">
      <c r="A54" s="1" t="s">
        <v>47</v>
      </c>
      <c r="B54" s="1"/>
      <c r="C54" s="1"/>
      <c r="D54" s="1"/>
      <c r="E54" s="1"/>
      <c r="F54" s="1"/>
      <c r="G54" s="1"/>
      <c r="H54" s="1"/>
    </row>
    <row r="55" spans="1:8" ht="15" customHeight="1">
      <c r="A55" s="1" t="s">
        <v>49</v>
      </c>
      <c r="B55" s="1"/>
      <c r="C55" s="1"/>
      <c r="D55" s="1"/>
      <c r="E55" s="1"/>
      <c r="F55" s="1"/>
      <c r="G55" s="1"/>
      <c r="H55" s="1" t="s">
        <v>50</v>
      </c>
    </row>
    <row r="56" spans="1:8" ht="15" customHeight="1">
      <c r="A56" s="1" t="s">
        <v>51</v>
      </c>
      <c r="B56" s="1"/>
      <c r="C56" s="1"/>
      <c r="D56" s="1"/>
      <c r="E56" s="1"/>
      <c r="F56" s="1"/>
      <c r="G56" s="1"/>
      <c r="H56" s="1" t="s">
        <v>48</v>
      </c>
    </row>
    <row r="57" spans="1:8" ht="15" customHeight="1">
      <c r="A57" s="1" t="s">
        <v>52</v>
      </c>
      <c r="B57" s="1"/>
      <c r="C57" s="1"/>
      <c r="D57" s="1"/>
      <c r="E57" s="1"/>
      <c r="F57" s="1"/>
      <c r="G57" s="1"/>
      <c r="H57" s="1" t="s">
        <v>53</v>
      </c>
    </row>
    <row r="58" spans="1:8" ht="15" customHeight="1">
      <c r="A58" s="1" t="s">
        <v>35</v>
      </c>
      <c r="B58" s="1"/>
      <c r="C58" s="1"/>
      <c r="D58" s="1"/>
      <c r="E58" s="1"/>
      <c r="F58" s="1"/>
      <c r="G58" s="1"/>
      <c r="H58" s="1"/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</sheetData>
  <sheetProtection formatCells="0" formatColumns="0" formatRows="0" insertColumns="0" insertRows="0"/>
  <mergeCells count="31">
    <mergeCell ref="A35:B35"/>
    <mergeCell ref="A38:B38"/>
    <mergeCell ref="A46:B46"/>
    <mergeCell ref="D2:E3"/>
    <mergeCell ref="F2:G3"/>
    <mergeCell ref="H2:I3"/>
    <mergeCell ref="A21:B21"/>
    <mergeCell ref="A22:B22"/>
    <mergeCell ref="A23:B23"/>
    <mergeCell ref="A24:B24"/>
    <mergeCell ref="A26:B26"/>
    <mergeCell ref="A29:B29"/>
    <mergeCell ref="A15:B15"/>
    <mergeCell ref="A16:B16"/>
    <mergeCell ref="A17:B17"/>
    <mergeCell ref="A18:B18"/>
    <mergeCell ref="A19:B19"/>
    <mergeCell ref="A20:B20"/>
    <mergeCell ref="A7:B7"/>
    <mergeCell ref="A9:B9"/>
    <mergeCell ref="A10:B10"/>
    <mergeCell ref="A12:B12"/>
    <mergeCell ref="A13:B13"/>
    <mergeCell ref="A14:B14"/>
    <mergeCell ref="A2:B4"/>
    <mergeCell ref="A5:B5"/>
    <mergeCell ref="A6:B6"/>
    <mergeCell ref="J2:K3"/>
    <mergeCell ref="L2:M3"/>
    <mergeCell ref="N2:O3"/>
    <mergeCell ref="C2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 34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2022-04-25T05:48:41Z</cp:lastPrinted>
  <dcterms:created xsi:type="dcterms:W3CDTF">2000-03-14T06:11:22Z</dcterms:created>
  <dcterms:modified xsi:type="dcterms:W3CDTF">2022-05-17T06:09:27Z</dcterms:modified>
  <cp:category/>
  <cp:version/>
  <cp:contentType/>
  <cp:contentStatus/>
</cp:coreProperties>
</file>