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839\Desktop\★照会回答★\【3月10日まで】 ★【山梨県市町村課】平成３０年度財政状況資料集の作成及び\04回答【市→県】\"/>
    </mc:Choice>
  </mc:AlternateContent>
  <bookViews>
    <workbookView xWindow="0" yWindow="0" windowWidth="15360" windowHeight="7635" tabRatio="8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E34" i="10"/>
  <c r="AM34" i="10"/>
  <c r="U34" i="10"/>
  <c r="C34" i="10"/>
  <c r="BW35" i="10" l="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<sst xmlns="http://schemas.openxmlformats.org/spreadsheetml/2006/main" count="1155" uniqueCount="640">
  <si>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</si>
  <si>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</si>
  <si>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</si>
  <si>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</si>
  <si>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</si>
  <si>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</si>
  <si>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</si>
  <si>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</si>
  <si>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</si>
  <si>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</si>
  <si>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</si>
  <si>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</si>
  <si>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</si>
  <si>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</si>
  <si>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</si>
  <si>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</si>
  <si>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</si>
  <si>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</si>
  <si>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</si>
  <si>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</si>
  <si>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</si>
  <si>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</si>
  <si>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</si>
  <si>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</si>
  <si>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</si>
  <si>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</si>
  <si>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</si>
  <si>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</si>
  <si>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</si>
  <si>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</si>
  <si>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</si>
  <si>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</si>
  <si>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</si>
  <si>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</si>
  <si>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</si>
  <si>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</si>
  <si>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</si>
  <si>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</si>
  <si>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</si>
  <si>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</si>
  <si>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</si>
  <si>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</si>
  <si>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</si>
  <si>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</si>
  <si>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</si>
  <si>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</si>
  <si>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</si>
  <si>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</si>
  <si>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</si>
  <si>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</si>
  <si>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</si>
  <si>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</si>
  <si>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</si>
  <si>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</si>
  <si>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</si>
  <si>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</si>
  <si>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</si>
  <si>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</si>
  <si>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</si>
  <si>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</si>
  <si>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</si>
  <si>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</si>
  <si>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</si>
  <si>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</si>
  <si>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</si>
  <si>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</si>
  <si>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</si>
  <si>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</si>
  <si>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</si>
  <si>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</si>
  <si>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</si>
  <si>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</si>
  <si>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</si>
  <si>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</si>
  <si>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</si>
  <si>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</si>
  <si>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</si>
  <si>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</si>
  <si>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</si>
  <si>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</si>
  <si>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</si>
  <si>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</si>
  <si>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</si>
  <si>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</si>
  <si>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</si>
  <si>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</si>
  <si>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</si>
  <si>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</si>
  <si>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</si>
  <si>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</si>
  <si>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</si>
  <si>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</si>
  <si>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</si>
  <si>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</si>
  <si>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</si>
  <si>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</si>
  <si>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</si>
  <si>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甲府市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</si>
  <si>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</si>
  <si>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</si>
  <si>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</si>
  <si>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</si>
  <si>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</si>
  <si>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</si>
  <si>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</si>
  <si>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</si>
  <si>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</si>
  <si>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</si>
  <si>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</si>
  <si>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</si>
  <si>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</si>
  <si>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</si>
  <si>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</si>
  <si>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</si>
  <si>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</si>
  <si>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</si>
  <si>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</si>
  <si>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</si>
  <si>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</si>
  <si>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</si>
  <si>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</si>
  <si>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</si>
  <si>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</si>
  <si>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</si>
  <si>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</si>
  <si>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</si>
  <si>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</si>
  <si>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</si>
  <si>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</si>
  <si>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</si>
  <si>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</si>
  <si>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</si>
  <si>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</si>
  <si>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</si>
  <si>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</si>
  <si>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</si>
  <si>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</si>
  <si>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</si>
  <si>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</si>
  <si>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</si>
  <si>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</si>
  <si>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</si>
  <si>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</si>
  <si>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</si>
  <si>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</si>
  <si>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</si>
  <si>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</si>
  <si>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</si>
  <si>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</si>
  <si>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</si>
  <si>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</si>
  <si>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</si>
  <si>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4"/>
  </si>
  <si>
    <t>病院事業会計</t>
    <phoneticPr fontId="5"/>
  </si>
  <si>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</si>
  <si>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</si>
  <si>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</si>
  <si>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</si>
  <si>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</si>
  <si>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</si>
  <si>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</si>
  <si>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</si>
  <si>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</si>
  <si>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</si>
  <si>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</si>
  <si>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</si>
  <si>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</si>
  <si>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</si>
  <si>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</si>
  <si>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</si>
  <si>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</si>
  <si>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</si>
  <si>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</si>
  <si>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</si>
  <si>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</si>
  <si>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</si>
  <si>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</si>
  <si>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</si>
  <si>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</si>
  <si>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</si>
  <si>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</si>
  <si>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</si>
  <si>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</si>
  <si>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</si>
  <si>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</si>
  <si>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</si>
  <si>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</si>
  <si>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</si>
  <si>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</si>
  <si>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</si>
  <si>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</si>
  <si>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</si>
  <si>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</si>
  <si>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</si>
  <si>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</si>
  <si>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</si>
  <si>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</si>
  <si>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</si>
  <si>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</si>
  <si>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</si>
  <si>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</si>
  <si>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</si>
  <si>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</si>
  <si>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</si>
  <si>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</si>
  <si>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</si>
  <si>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</si>
  <si>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</si>
  <si>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</si>
  <si>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</si>
  <si>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</si>
  <si>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</si>
  <si>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</si>
  <si>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</si>
  <si>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</si>
  <si>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</si>
  <si>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</si>
  <si>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</si>
  <si>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山梨県甲府市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</si>
  <si>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</si>
  <si>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</si>
  <si>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</si>
  <si>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</si>
  <si>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</si>
  <si>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</si>
  <si>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</si>
  <si>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</si>
  <si>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</si>
  <si>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</si>
  <si>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</si>
  <si>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</si>
  <si>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</si>
  <si>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</si>
  <si>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</si>
  <si>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</si>
  <si>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</si>
  <si>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</si>
  <si>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</si>
  <si>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</si>
  <si>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</si>
  <si>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</si>
  <si>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</si>
  <si>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</si>
  <si>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</si>
  <si>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</si>
  <si>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</si>
  <si>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</si>
  <si>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</si>
  <si>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</si>
  <si>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</si>
  <si>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</si>
  <si>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</si>
  <si>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</si>
  <si>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</si>
  <si>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</si>
  <si>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</si>
  <si>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</si>
  <si>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</si>
  <si>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</si>
  <si>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</si>
  <si>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</si>
  <si>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</si>
  <si>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</si>
  <si>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</si>
  <si>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</si>
  <si>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</si>
  <si>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</si>
  <si>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</si>
  <si>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</si>
  <si>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</si>
  <si>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</si>
  <si>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</si>
  <si>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</si>
  <si>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</si>
  <si>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</si>
  <si>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</si>
  <si>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</si>
  <si>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</si>
  <si>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</si>
  <si>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</si>
  <si>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</si>
  <si>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</si>
  <si>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</si>
  <si>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</si>
  <si>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</si>
  <si>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</si>
  <si>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</si>
  <si>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</si>
  <si>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</si>
  <si>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</si>
  <si>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</si>
  <si>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</si>
  <si>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</si>
  <si>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</si>
  <si>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</si>
  <si>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</si>
  <si>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</si>
  <si>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</si>
  <si>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</si>
  <si>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</si>
  <si>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</si>
  <si>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</si>
  <si>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</si>
  <si>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</si>
  <si>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</si>
  <si>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</si>
  <si>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</si>
  <si>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</si>
  <si>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</si>
  <si>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</si>
  <si>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</si>
  <si>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</si>
  <si>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</si>
  <si>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</si>
  <si>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</si>
  <si>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</si>
  <si>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</si>
  <si>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</si>
  <si>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</si>
  <si>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</si>
  <si>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</si>
  <si>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</si>
  <si>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</si>
  <si>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</si>
  <si>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</si>
  <si>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</si>
  <si>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</si>
  <si>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</si>
  <si>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</si>
  <si>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</si>
  <si>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</si>
  <si>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</si>
  <si>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</si>
  <si>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</si>
  <si>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</si>
  <si>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</si>
  <si>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</si>
  <si>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</si>
  <si>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</si>
  <si>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</si>
  <si>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</si>
  <si>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</si>
  <si>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</si>
  <si>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市場</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</si>
  <si>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</si>
  <si>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</si>
  <si>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</si>
  <si>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</si>
  <si>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</si>
  <si>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</si>
  <si>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</si>
  <si>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</si>
  <si>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</si>
  <si>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</si>
  <si>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</si>
  <si>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</si>
  <si>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</si>
  <si>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</si>
  <si>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</si>
  <si>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</si>
  <si>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</si>
  <si>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</si>
  <si>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</si>
  <si>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</si>
  <si>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</si>
  <si>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</si>
  <si>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</si>
  <si>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</si>
  <si>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</si>
  <si>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山梨県甲府市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</si>
  <si>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</si>
  <si>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</si>
  <si>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</si>
  <si>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</si>
  <si>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</si>
  <si>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</si>
  <si>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</si>
  <si>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</si>
  <si>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</si>
  <si>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</si>
  <si>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</si>
  <si>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</si>
  <si>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</si>
  <si>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</si>
  <si>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</si>
  <si>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</si>
  <si>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</si>
  <si>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</si>
  <si>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</si>
  <si>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</si>
  <si>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</si>
  <si>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</si>
  <si>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</si>
  <si>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</si>
  <si>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</si>
  <si>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</si>
  <si>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</si>
  <si>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</si>
  <si>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</si>
  <si>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</si>
  <si>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</si>
  <si>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</si>
  <si>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</si>
  <si>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</si>
  <si>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</si>
  <si>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交通災害共済事業特別会計</t>
    <phoneticPr fontId="5"/>
  </si>
  <si>
    <t>-</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</si>
  <si>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</si>
  <si>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</si>
  <si>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</si>
  <si>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</si>
  <si>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</si>
  <si>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法適用企業</t>
    <phoneticPr fontId="5"/>
  </si>
  <si>
    <t>地方卸売市場事業会計</t>
    <phoneticPr fontId="5"/>
  </si>
  <si>
    <t>法適用企業</t>
    <phoneticPr fontId="5"/>
  </si>
  <si>
    <t>下水道事業会計</t>
    <phoneticPr fontId="5"/>
  </si>
  <si>
    <t>古関・梯町簡易水道事業特別会計</t>
    <phoneticPr fontId="5"/>
  </si>
  <si>
    <t>法非適用企業</t>
    <phoneticPr fontId="5"/>
  </si>
  <si>
    <t>簡易水道等事業特別会計</t>
    <phoneticPr fontId="5"/>
  </si>
  <si>
    <t>法非適用企業</t>
    <phoneticPr fontId="5"/>
  </si>
  <si>
    <t>農業集落排水事業特別会計</t>
    <phoneticPr fontId="5"/>
  </si>
  <si>
    <t>浄化槽事業特別会計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</si>
  <si>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</si>
  <si>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</si>
  <si>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</si>
  <si>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</si>
  <si>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</si>
  <si>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</si>
  <si>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</si>
  <si>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</si>
  <si>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</si>
  <si>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</si>
  <si>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</si>
  <si>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</si>
  <si>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</si>
  <si>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</si>
  <si>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</si>
  <si>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</si>
  <si>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</si>
  <si>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</si>
  <si>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</si>
  <si>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</si>
  <si>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</si>
  <si>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</si>
  <si>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</si>
  <si>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</si>
  <si>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</si>
  <si>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</si>
  <si>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</si>
  <si>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</si>
  <si>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</si>
  <si>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</si>
  <si>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</si>
  <si>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</si>
  <si>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</si>
  <si>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</si>
  <si>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</si>
  <si>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</si>
  <si>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</si>
  <si>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</si>
  <si>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</si>
  <si>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</si>
  <si>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</si>
  <si>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</si>
  <si>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</si>
  <si>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</si>
  <si>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</si>
  <si>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</si>
  <si>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</si>
  <si>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</si>
  <si>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</si>
  <si>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</si>
  <si>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</si>
  <si>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</si>
  <si>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</si>
  <si>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</si>
  <si>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</si>
  <si>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</si>
  <si>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</si>
  <si>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</si>
  <si>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</si>
  <si>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</si>
  <si>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</si>
  <si>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</si>
  <si>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</si>
  <si>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</si>
  <si>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</si>
  <si>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地方卸売市場事業会計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</si>
  <si>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</si>
  <si>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</si>
  <si>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</si>
  <si>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</si>
  <si>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</si>
  <si>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</si>
  <si>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</si>
  <si>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</si>
  <si>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</si>
  <si>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</si>
  <si>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</si>
  <si>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</si>
  <si>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</si>
  <si>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</si>
  <si>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</si>
  <si>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</si>
  <si>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</si>
  <si>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</si>
  <si>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</si>
  <si>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</si>
  <si>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</si>
  <si>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</si>
  <si>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</si>
  <si>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</si>
  <si>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</si>
  <si>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</si>
  <si>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</si>
  <si>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</si>
  <si>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</si>
  <si>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</si>
  <si>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</si>
  <si>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</si>
  <si>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</si>
  <si>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</si>
  <si>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</si>
  <si>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</si>
  <si>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</si>
  <si>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</si>
  <si>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</si>
  <si>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</si>
  <si>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</si>
  <si>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</si>
  <si>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</si>
  <si>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</si>
  <si>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</si>
  <si>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</si>
  <si>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</si>
  <si>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</si>
  <si>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</si>
  <si>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</si>
  <si>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</si>
  <si>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</si>
  <si>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</si>
  <si>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</si>
  <si>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</si>
  <si>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</si>
  <si>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</si>
  <si>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</si>
  <si>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</si>
  <si>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</si>
  <si>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</si>
  <si>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</si>
  <si>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</si>
  <si>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</si>
  <si>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</si>
  <si>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</si>
  <si>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</si>
  <si>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</si>
  <si>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</si>
  <si>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</si>
  <si>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</si>
  <si>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</si>
  <si>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</si>
  <si>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</si>
  <si>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</si>
  <si>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</si>
  <si>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</si>
  <si>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</si>
  <si>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</si>
  <si>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</si>
  <si>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</si>
  <si>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</si>
  <si>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</si>
  <si>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</si>
  <si>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</si>
  <si>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</si>
  <si>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0.61</t>
  </si>
  <si>
    <t>▲ 0.10</t>
  </si>
  <si>
    <t>▲ 3.65</t>
  </si>
  <si>
    <t>▲ 1.54</t>
  </si>
  <si>
    <t>病院事業会計</t>
  </si>
  <si>
    <t>▲ 1.64</t>
  </si>
  <si>
    <t>▲ 3.14</t>
  </si>
  <si>
    <t>水道事業会計</t>
  </si>
  <si>
    <t>下水道事業会計</t>
  </si>
  <si>
    <t>一般会計</t>
  </si>
  <si>
    <t>介護保険事業特別会計</t>
  </si>
  <si>
    <t>地方卸売市場事業会計</t>
  </si>
  <si>
    <t>国民健康保険事業特別会計</t>
  </si>
  <si>
    <t>▲ 2.08</t>
  </si>
  <si>
    <t>▲ 2.52</t>
  </si>
  <si>
    <t>▲ 0.94</t>
  </si>
  <si>
    <t>後期高齢者医療事業特別会計</t>
  </si>
  <si>
    <t>その他会計（赤字）</t>
  </si>
  <si>
    <t>その他会計（黒字）</t>
  </si>
  <si>
    <t>H25末</t>
    <phoneticPr fontId="5"/>
  </si>
  <si>
    <t>H26末</t>
    <phoneticPr fontId="5"/>
  </si>
  <si>
    <t>H27末</t>
    <phoneticPr fontId="5"/>
  </si>
  <si>
    <t>H28末</t>
    <phoneticPr fontId="5"/>
  </si>
  <si>
    <t>H29末</t>
    <phoneticPr fontId="5"/>
  </si>
  <si>
    <t>甲府市学校給食会</t>
    <rPh sb="0" eb="3">
      <t>コウフシ</t>
    </rPh>
    <rPh sb="3" eb="5">
      <t>ガッコウ</t>
    </rPh>
    <rPh sb="5" eb="7">
      <t>キュウショク</t>
    </rPh>
    <rPh sb="7" eb="8">
      <t>カイ</t>
    </rPh>
    <phoneticPr fontId="2"/>
  </si>
  <si>
    <t>甲府市体育協会</t>
    <rPh sb="0" eb="3">
      <t>コウフシ</t>
    </rPh>
    <rPh sb="3" eb="5">
      <t>タイイク</t>
    </rPh>
    <rPh sb="5" eb="7">
      <t>キョウカイ</t>
    </rPh>
    <phoneticPr fontId="2"/>
  </si>
  <si>
    <t>甲府市勤労者福祉サービスセンター</t>
    <rPh sb="0" eb="3">
      <t>コウフシ</t>
    </rPh>
    <rPh sb="3" eb="6">
      <t>キンロウシャ</t>
    </rPh>
    <rPh sb="6" eb="8">
      <t>フクシ</t>
    </rPh>
    <phoneticPr fontId="2"/>
  </si>
  <si>
    <t>甲府市中央まちづくり</t>
    <rPh sb="0" eb="3">
      <t>コウフシ</t>
    </rPh>
    <rPh sb="3" eb="5">
      <t>チュウオウ</t>
    </rPh>
    <phoneticPr fontId="2"/>
  </si>
  <si>
    <t>甲府市土地開発公社</t>
    <rPh sb="0" eb="3">
      <t>コウフシ</t>
    </rPh>
    <rPh sb="3" eb="5">
      <t>トチ</t>
    </rPh>
    <rPh sb="5" eb="7">
      <t>カイハツ</t>
    </rPh>
    <rPh sb="7" eb="9">
      <t>コウシャ</t>
    </rPh>
    <phoneticPr fontId="2"/>
  </si>
  <si>
    <t>山梨県地場産業センター</t>
    <rPh sb="0" eb="3">
      <t>ヤマナシケン</t>
    </rPh>
    <rPh sb="3" eb="5">
      <t>ジバ</t>
    </rPh>
    <rPh sb="5" eb="7">
      <t>サンギョウ</t>
    </rPh>
    <phoneticPr fontId="2"/>
  </si>
  <si>
    <t>○</t>
  </si>
  <si>
    <t>甲府地区広域行政事務組合
（一般会計）</t>
    <rPh sb="0" eb="2">
      <t>コウフ</t>
    </rPh>
    <rPh sb="2" eb="4">
      <t>チク</t>
    </rPh>
    <rPh sb="4" eb="6">
      <t>コウイキ</t>
    </rPh>
    <rPh sb="6" eb="8">
      <t>ギョウセイ</t>
    </rPh>
    <rPh sb="8" eb="10">
      <t>ジム</t>
    </rPh>
    <rPh sb="10" eb="12">
      <t>クミアイ</t>
    </rPh>
    <rPh sb="14" eb="16">
      <t>イッパン</t>
    </rPh>
    <rPh sb="16" eb="18">
      <t>カイケイ</t>
    </rPh>
    <phoneticPr fontId="5"/>
  </si>
  <si>
    <t>甲府地区広域行政事務組合
（ふるさと市町村圏事業特別会計）</t>
    <rPh sb="0" eb="2">
      <t>コウフ</t>
    </rPh>
    <rPh sb="2" eb="4">
      <t>チク</t>
    </rPh>
    <rPh sb="4" eb="6">
      <t>コウイキ</t>
    </rPh>
    <rPh sb="6" eb="8">
      <t>ギョウセイ</t>
    </rPh>
    <rPh sb="8" eb="10">
      <t>ジム</t>
    </rPh>
    <rPh sb="10" eb="12">
      <t>クミアイ</t>
    </rPh>
    <rPh sb="18" eb="21">
      <t>シチョウソン</t>
    </rPh>
    <rPh sb="21" eb="22">
      <t>ケン</t>
    </rPh>
    <rPh sb="22" eb="24">
      <t>ジギョウ</t>
    </rPh>
    <rPh sb="24" eb="26">
      <t>トクベツ</t>
    </rPh>
    <rPh sb="26" eb="27">
      <t>カイ</t>
    </rPh>
    <rPh sb="27" eb="28">
      <t>ケイ</t>
    </rPh>
    <phoneticPr fontId="5"/>
  </si>
  <si>
    <t>甲府地区広域行政事務組合
（消防事業特別会計）</t>
    <rPh sb="0" eb="2">
      <t>コウフ</t>
    </rPh>
    <rPh sb="2" eb="4">
      <t>チク</t>
    </rPh>
    <rPh sb="4" eb="6">
      <t>コウイキ</t>
    </rPh>
    <rPh sb="6" eb="8">
      <t>ギョウセイ</t>
    </rPh>
    <rPh sb="8" eb="10">
      <t>ジム</t>
    </rPh>
    <rPh sb="10" eb="12">
      <t>クミアイ</t>
    </rPh>
    <rPh sb="14" eb="16">
      <t>ショウボウ</t>
    </rPh>
    <rPh sb="16" eb="18">
      <t>ジギョウ</t>
    </rPh>
    <rPh sb="18" eb="20">
      <t>トクベツ</t>
    </rPh>
    <rPh sb="20" eb="21">
      <t>カイ</t>
    </rPh>
    <rPh sb="21" eb="22">
      <t>ケイ</t>
    </rPh>
    <phoneticPr fontId="5"/>
  </si>
  <si>
    <t>甲府地区広域行政事務組合
（視聴覚ライブラリー事業特別会計）</t>
    <rPh sb="0" eb="2">
      <t>コウフ</t>
    </rPh>
    <rPh sb="2" eb="4">
      <t>チク</t>
    </rPh>
    <rPh sb="4" eb="6">
      <t>コウイキ</t>
    </rPh>
    <rPh sb="6" eb="8">
      <t>ギョウセイ</t>
    </rPh>
    <rPh sb="8" eb="10">
      <t>ジム</t>
    </rPh>
    <rPh sb="10" eb="12">
      <t>クミアイ</t>
    </rPh>
    <rPh sb="14" eb="17">
      <t>シチョウカク</t>
    </rPh>
    <rPh sb="23" eb="25">
      <t>ジギョウ</t>
    </rPh>
    <rPh sb="25" eb="27">
      <t>トクベツ</t>
    </rPh>
    <rPh sb="27" eb="28">
      <t>カイ</t>
    </rPh>
    <rPh sb="28" eb="29">
      <t>ケイ</t>
    </rPh>
    <phoneticPr fontId="5"/>
  </si>
  <si>
    <t>甲府地区広域行政事務組合
（国母公園管理事業特別会計）</t>
    <rPh sb="0" eb="2">
      <t>コウフ</t>
    </rPh>
    <rPh sb="2" eb="4">
      <t>チク</t>
    </rPh>
    <rPh sb="4" eb="6">
      <t>コウイキ</t>
    </rPh>
    <rPh sb="6" eb="8">
      <t>ギョウセイ</t>
    </rPh>
    <rPh sb="8" eb="10">
      <t>ジム</t>
    </rPh>
    <rPh sb="10" eb="12">
      <t>クミアイ</t>
    </rPh>
    <rPh sb="14" eb="16">
      <t>コクボ</t>
    </rPh>
    <rPh sb="16" eb="18">
      <t>コウエン</t>
    </rPh>
    <rPh sb="18" eb="20">
      <t>カンリ</t>
    </rPh>
    <rPh sb="20" eb="22">
      <t>ジギョウ</t>
    </rPh>
    <rPh sb="22" eb="24">
      <t>トクベツ</t>
    </rPh>
    <rPh sb="24" eb="25">
      <t>カイ</t>
    </rPh>
    <rPh sb="25" eb="26">
      <t>ケイ</t>
    </rPh>
    <phoneticPr fontId="5"/>
  </si>
  <si>
    <t>中巨摩地区広域行政事務組合
（一般会計）</t>
    <rPh sb="0" eb="3">
      <t>ナカコマ</t>
    </rPh>
    <rPh sb="3" eb="5">
      <t>チク</t>
    </rPh>
    <rPh sb="5" eb="7">
      <t>コウイキ</t>
    </rPh>
    <rPh sb="7" eb="9">
      <t>ギョウセイ</t>
    </rPh>
    <rPh sb="9" eb="11">
      <t>ジム</t>
    </rPh>
    <rPh sb="11" eb="13">
      <t>クミアイ</t>
    </rPh>
    <rPh sb="15" eb="17">
      <t>イッパン</t>
    </rPh>
    <rPh sb="17" eb="19">
      <t>カイケイ</t>
    </rPh>
    <phoneticPr fontId="5"/>
  </si>
  <si>
    <t>中巨摩地区広域行政事務組合
（ごみ処理事業特別会計）</t>
    <rPh sb="0" eb="3">
      <t>ナカコマ</t>
    </rPh>
    <rPh sb="3" eb="5">
      <t>チク</t>
    </rPh>
    <rPh sb="5" eb="7">
      <t>コウイキ</t>
    </rPh>
    <rPh sb="7" eb="9">
      <t>ギョウセイ</t>
    </rPh>
    <rPh sb="9" eb="11">
      <t>ジム</t>
    </rPh>
    <rPh sb="11" eb="13">
      <t>クミアイ</t>
    </rPh>
    <rPh sb="17" eb="19">
      <t>ショリ</t>
    </rPh>
    <rPh sb="19" eb="21">
      <t>ジギョウ</t>
    </rPh>
    <rPh sb="21" eb="23">
      <t>トクベツ</t>
    </rPh>
    <rPh sb="23" eb="24">
      <t>カイ</t>
    </rPh>
    <rPh sb="24" eb="25">
      <t>ケイ</t>
    </rPh>
    <phoneticPr fontId="5"/>
  </si>
  <si>
    <t>中巨摩地区広域行政事務組合
（地区公園事業特別会計）</t>
    <rPh sb="0" eb="3">
      <t>ナカコマ</t>
    </rPh>
    <rPh sb="3" eb="5">
      <t>チク</t>
    </rPh>
    <rPh sb="5" eb="7">
      <t>コウイキ</t>
    </rPh>
    <rPh sb="7" eb="9">
      <t>ギョウセイ</t>
    </rPh>
    <rPh sb="9" eb="11">
      <t>ジム</t>
    </rPh>
    <rPh sb="11" eb="13">
      <t>クミアイ</t>
    </rPh>
    <rPh sb="15" eb="17">
      <t>チク</t>
    </rPh>
    <rPh sb="17" eb="19">
      <t>コウエン</t>
    </rPh>
    <rPh sb="19" eb="21">
      <t>ジギョウ</t>
    </rPh>
    <rPh sb="21" eb="23">
      <t>トクベツ</t>
    </rPh>
    <rPh sb="23" eb="24">
      <t>カイ</t>
    </rPh>
    <rPh sb="24" eb="25">
      <t>ケイ</t>
    </rPh>
    <phoneticPr fontId="5"/>
  </si>
  <si>
    <t>中巨摩地区広域行政事務組合
（老人福祉事業特別会計）</t>
    <rPh sb="0" eb="3">
      <t>ナカコマ</t>
    </rPh>
    <rPh sb="3" eb="5">
      <t>チク</t>
    </rPh>
    <rPh sb="5" eb="7">
      <t>コウイキ</t>
    </rPh>
    <rPh sb="7" eb="9">
      <t>ギョウセイ</t>
    </rPh>
    <rPh sb="9" eb="11">
      <t>ジム</t>
    </rPh>
    <rPh sb="11" eb="13">
      <t>クミアイ</t>
    </rPh>
    <rPh sb="15" eb="17">
      <t>ロウジン</t>
    </rPh>
    <rPh sb="17" eb="19">
      <t>フクシ</t>
    </rPh>
    <rPh sb="19" eb="21">
      <t>ジギョウ</t>
    </rPh>
    <rPh sb="21" eb="23">
      <t>トクベツ</t>
    </rPh>
    <rPh sb="23" eb="24">
      <t>カイ</t>
    </rPh>
    <rPh sb="24" eb="25">
      <t>ケイ</t>
    </rPh>
    <phoneticPr fontId="5"/>
  </si>
  <si>
    <t>中巨摩地区広域行政事務組合
（勤労青年センター事業特別会計）</t>
    <rPh sb="0" eb="3">
      <t>ナカコマ</t>
    </rPh>
    <rPh sb="3" eb="5">
      <t>チク</t>
    </rPh>
    <rPh sb="5" eb="7">
      <t>コウイキ</t>
    </rPh>
    <rPh sb="7" eb="9">
      <t>ギョウセイ</t>
    </rPh>
    <rPh sb="9" eb="11">
      <t>ジム</t>
    </rPh>
    <rPh sb="11" eb="13">
      <t>クミアイ</t>
    </rPh>
    <rPh sb="15" eb="17">
      <t>キンロウ</t>
    </rPh>
    <rPh sb="17" eb="19">
      <t>セイネン</t>
    </rPh>
    <rPh sb="23" eb="25">
      <t>ジギョウ</t>
    </rPh>
    <rPh sb="25" eb="27">
      <t>トクベツ</t>
    </rPh>
    <rPh sb="27" eb="28">
      <t>カイ</t>
    </rPh>
    <rPh sb="28" eb="29">
      <t>ケイ</t>
    </rPh>
    <phoneticPr fontId="5"/>
  </si>
  <si>
    <t>中巨摩地区広域行政事務組合
（し尿処理事業特別会計）</t>
    <rPh sb="0" eb="3">
      <t>ナカコマ</t>
    </rPh>
    <rPh sb="3" eb="5">
      <t>チク</t>
    </rPh>
    <rPh sb="5" eb="7">
      <t>コウイキ</t>
    </rPh>
    <rPh sb="7" eb="9">
      <t>ギョウセイ</t>
    </rPh>
    <rPh sb="9" eb="11">
      <t>ジム</t>
    </rPh>
    <rPh sb="11" eb="13">
      <t>クミアイ</t>
    </rPh>
    <rPh sb="16" eb="17">
      <t>ニョウ</t>
    </rPh>
    <rPh sb="17" eb="19">
      <t>ショリ</t>
    </rPh>
    <rPh sb="19" eb="21">
      <t>ジギョウ</t>
    </rPh>
    <rPh sb="21" eb="23">
      <t>トクベツ</t>
    </rPh>
    <rPh sb="23" eb="24">
      <t>カイ</t>
    </rPh>
    <rPh sb="24" eb="25">
      <t>ケイ</t>
    </rPh>
    <phoneticPr fontId="5"/>
  </si>
  <si>
    <t>東八代地区広域行政事務組合
（一般会計）</t>
    <rPh sb="0" eb="3">
      <t>ヒガシヤツシロ</t>
    </rPh>
    <rPh sb="3" eb="5">
      <t>チク</t>
    </rPh>
    <rPh sb="5" eb="7">
      <t>コウイキ</t>
    </rPh>
    <rPh sb="7" eb="9">
      <t>ギョウセイ</t>
    </rPh>
    <rPh sb="9" eb="11">
      <t>ジム</t>
    </rPh>
    <rPh sb="11" eb="13">
      <t>クミアイ</t>
    </rPh>
    <rPh sb="15" eb="17">
      <t>イッパン</t>
    </rPh>
    <rPh sb="17" eb="19">
      <t>カイケイ</t>
    </rPh>
    <phoneticPr fontId="5"/>
  </si>
  <si>
    <t>山梨県後期高齢者医療広域連合
（一般会計）</t>
    <rPh sb="0" eb="3">
      <t>ヤマナシケン</t>
    </rPh>
    <rPh sb="3" eb="5">
      <t>コウキ</t>
    </rPh>
    <rPh sb="5" eb="8">
      <t>コウレイシャ</t>
    </rPh>
    <rPh sb="8" eb="10">
      <t>イリョウ</t>
    </rPh>
    <rPh sb="10" eb="12">
      <t>コウイキ</t>
    </rPh>
    <rPh sb="12" eb="14">
      <t>レンゴウ</t>
    </rPh>
    <rPh sb="16" eb="18">
      <t>イッパン</t>
    </rPh>
    <rPh sb="18" eb="20">
      <t>カイケイ</t>
    </rPh>
    <phoneticPr fontId="5"/>
  </si>
  <si>
    <t>山梨県後期高齢者医療広域連合
（後期高齢者医療特別会計）</t>
    <rPh sb="0" eb="3">
      <t>ヤマナシケン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6">
      <t>カイ</t>
    </rPh>
    <rPh sb="26" eb="27">
      <t>ケイ</t>
    </rPh>
    <phoneticPr fontId="5"/>
  </si>
  <si>
    <t>甲府・峡東地区ごみ処理施設事務組合
（一般会計）</t>
    <rPh sb="0" eb="2">
      <t>コウフ</t>
    </rPh>
    <rPh sb="3" eb="4">
      <t>キョウ</t>
    </rPh>
    <rPh sb="4" eb="5">
      <t>ヒガシ</t>
    </rPh>
    <rPh sb="5" eb="7">
      <t>チク</t>
    </rPh>
    <rPh sb="9" eb="11">
      <t>ショリ</t>
    </rPh>
    <rPh sb="11" eb="13">
      <t>シセツ</t>
    </rPh>
    <rPh sb="13" eb="15">
      <t>ジム</t>
    </rPh>
    <rPh sb="15" eb="17">
      <t>クミアイ</t>
    </rPh>
    <rPh sb="19" eb="21">
      <t>イッパン</t>
    </rPh>
    <rPh sb="21" eb="23">
      <t>カイケイ</t>
    </rPh>
    <phoneticPr fontId="5"/>
  </si>
  <si>
    <t>山梨県市町村総合事務組合
（一般会計）</t>
    <rPh sb="0" eb="3">
      <t>ヤマナシケン</t>
    </rPh>
    <rPh sb="3" eb="6">
      <t>シチョウソン</t>
    </rPh>
    <rPh sb="6" eb="8">
      <t>ソウゴウ</t>
    </rPh>
    <rPh sb="8" eb="10">
      <t>ジム</t>
    </rPh>
    <rPh sb="10" eb="12">
      <t>クミアイ</t>
    </rPh>
    <rPh sb="14" eb="16">
      <t>イッパン</t>
    </rPh>
    <rPh sb="16" eb="18">
      <t>カイケイ</t>
    </rPh>
    <phoneticPr fontId="5"/>
  </si>
  <si>
    <t>山梨県市町村総合事務組合
（電子化事業及び会館管理・研修事業特別会計）</t>
    <rPh sb="0" eb="3">
      <t>ヤマナシケン</t>
    </rPh>
    <rPh sb="3" eb="6">
      <t>シチョウソン</t>
    </rPh>
    <rPh sb="6" eb="8">
      <t>ソウゴウ</t>
    </rPh>
    <rPh sb="8" eb="10">
      <t>ジム</t>
    </rPh>
    <rPh sb="10" eb="12">
      <t>クミアイ</t>
    </rPh>
    <rPh sb="14" eb="17">
      <t>デンシカ</t>
    </rPh>
    <rPh sb="17" eb="19">
      <t>ジギョウ</t>
    </rPh>
    <rPh sb="19" eb="20">
      <t>オヨ</t>
    </rPh>
    <rPh sb="21" eb="23">
      <t>カイカン</t>
    </rPh>
    <rPh sb="23" eb="25">
      <t>カンリ</t>
    </rPh>
    <rPh sb="26" eb="28">
      <t>ケンシュウ</t>
    </rPh>
    <rPh sb="28" eb="30">
      <t>ジギョウ</t>
    </rPh>
    <rPh sb="30" eb="32">
      <t>トクベツ</t>
    </rPh>
    <rPh sb="32" eb="33">
      <t>カイ</t>
    </rPh>
    <rPh sb="33" eb="34">
      <t>ケイ</t>
    </rPh>
    <phoneticPr fontId="5"/>
  </si>
  <si>
    <t>山梨県市町村総合事務組合
（一般廃棄物最終処分場事業特別会計）</t>
    <rPh sb="0" eb="3">
      <t>ヤマナシケン</t>
    </rPh>
    <rPh sb="3" eb="6">
      <t>シチョウソン</t>
    </rPh>
    <rPh sb="6" eb="8">
      <t>ソウゴウ</t>
    </rPh>
    <rPh sb="8" eb="10">
      <t>ジム</t>
    </rPh>
    <rPh sb="10" eb="12">
      <t>クミアイ</t>
    </rPh>
    <rPh sb="14" eb="16">
      <t>イッパン</t>
    </rPh>
    <rPh sb="16" eb="19">
      <t>ハイキブツ</t>
    </rPh>
    <rPh sb="19" eb="21">
      <t>サイシュウ</t>
    </rPh>
    <rPh sb="21" eb="24">
      <t>ショブンジョウ</t>
    </rPh>
    <rPh sb="24" eb="26">
      <t>ジギョウ</t>
    </rPh>
    <rPh sb="26" eb="28">
      <t>トクベツ</t>
    </rPh>
    <rPh sb="28" eb="29">
      <t>カイ</t>
    </rPh>
    <rPh sb="29" eb="30">
      <t>ケイ</t>
    </rPh>
    <phoneticPr fontId="5"/>
  </si>
  <si>
    <t>山梨県市町村総合事務組合
（入札参加資格審査事業費特別会計）</t>
    <rPh sb="0" eb="3">
      <t>ヤマナシケン</t>
    </rPh>
    <rPh sb="3" eb="6">
      <t>シチョウソン</t>
    </rPh>
    <rPh sb="6" eb="8">
      <t>ソウゴウ</t>
    </rPh>
    <rPh sb="8" eb="10">
      <t>ジム</t>
    </rPh>
    <rPh sb="10" eb="12">
      <t>クミアイ</t>
    </rPh>
    <rPh sb="14" eb="16">
      <t>ニュウサツ</t>
    </rPh>
    <rPh sb="16" eb="18">
      <t>サンカ</t>
    </rPh>
    <rPh sb="18" eb="20">
      <t>シカク</t>
    </rPh>
    <rPh sb="20" eb="22">
      <t>シンサ</t>
    </rPh>
    <rPh sb="22" eb="24">
      <t>ジギョウ</t>
    </rPh>
    <rPh sb="24" eb="25">
      <t>ヒ</t>
    </rPh>
    <rPh sb="25" eb="27">
      <t>トクベツ</t>
    </rPh>
    <rPh sb="27" eb="29">
      <t>カイケイ</t>
    </rPh>
    <phoneticPr fontId="5"/>
  </si>
  <si>
    <t>山梨県市町村総合事務組合
（交通災害共済事業特別会計）</t>
    <rPh sb="0" eb="3">
      <t>ヤマナシケン</t>
    </rPh>
    <rPh sb="3" eb="6">
      <t>シチョウソン</t>
    </rPh>
    <rPh sb="6" eb="8">
      <t>ソウゴウ</t>
    </rPh>
    <rPh sb="8" eb="10">
      <t>ジム</t>
    </rPh>
    <rPh sb="10" eb="12">
      <t>クミアイ</t>
    </rPh>
    <rPh sb="14" eb="16">
      <t>コウツウ</t>
    </rPh>
    <rPh sb="16" eb="18">
      <t>サイガイ</t>
    </rPh>
    <rPh sb="18" eb="20">
      <t>キョウサイ</t>
    </rPh>
    <rPh sb="20" eb="22">
      <t>ジギョウ</t>
    </rPh>
    <rPh sb="22" eb="24">
      <t>トクベツ</t>
    </rPh>
    <rPh sb="24" eb="26">
      <t>カイケイ</t>
    </rPh>
    <phoneticPr fontId="5"/>
  </si>
  <si>
    <t>-</t>
    <phoneticPr fontId="2"/>
  </si>
  <si>
    <t>-</t>
    <phoneticPr fontId="2"/>
  </si>
  <si>
    <t>-</t>
    <phoneticPr fontId="2"/>
  </si>
  <si>
    <t>-</t>
    <phoneticPr fontId="2"/>
  </si>
  <si>
    <t>-</t>
    <phoneticPr fontId="2"/>
  </si>
  <si>
    <t>-</t>
    <phoneticPr fontId="2"/>
  </si>
  <si>
    <t>地域振興基金</t>
    <rPh sb="0" eb="2">
      <t>チイキ</t>
    </rPh>
    <rPh sb="2" eb="4">
      <t>シンコウ</t>
    </rPh>
    <rPh sb="4" eb="6">
      <t>キキン</t>
    </rPh>
    <phoneticPr fontId="11"/>
  </si>
  <si>
    <t>社会福祉事業基金</t>
    <rPh sb="0" eb="2">
      <t>シャカイ</t>
    </rPh>
    <rPh sb="2" eb="4">
      <t>フクシ</t>
    </rPh>
    <rPh sb="4" eb="6">
      <t>ジギョウ</t>
    </rPh>
    <rPh sb="6" eb="8">
      <t>キキン</t>
    </rPh>
    <phoneticPr fontId="11"/>
  </si>
  <si>
    <t>公共施設整備事業等基金</t>
    <rPh sb="0" eb="2">
      <t>コウキョウ</t>
    </rPh>
    <rPh sb="2" eb="4">
      <t>シセツ</t>
    </rPh>
    <rPh sb="4" eb="6">
      <t>セイビ</t>
    </rPh>
    <rPh sb="6" eb="8">
      <t>ジギョウ</t>
    </rPh>
    <rPh sb="8" eb="9">
      <t>トウ</t>
    </rPh>
    <rPh sb="9" eb="11">
      <t>キキン</t>
    </rPh>
    <phoneticPr fontId="11"/>
  </si>
  <si>
    <t>新しい時代を担う人づくり基金</t>
    <rPh sb="0" eb="1">
      <t>アタラ</t>
    </rPh>
    <rPh sb="3" eb="5">
      <t>ジダイ</t>
    </rPh>
    <rPh sb="6" eb="7">
      <t>ニナ</t>
    </rPh>
    <rPh sb="8" eb="9">
      <t>ヒト</t>
    </rPh>
    <rPh sb="12" eb="14">
      <t>キキン</t>
    </rPh>
    <phoneticPr fontId="11"/>
  </si>
  <si>
    <t>みどり豊かなまちづくり基金</t>
    <rPh sb="3" eb="4">
      <t>ユタ</t>
    </rPh>
    <rPh sb="11" eb="13">
      <t>キキン</t>
    </rPh>
    <phoneticPr fontId="11"/>
  </si>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</sst>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12" xfId="15" quotePrefix="1"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D15B-443F-82F4-9538B402FB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51748</c:v>
                </c:pt>
                <c:pt idx="1">
                  <c:v>49480</c:v>
                </c:pt>
                <c:pt idx="2">
                  <c:v>40452</c:v>
                </c:pt>
                <c:pt idx="3">
                  <c:v>54534</c:v>
                </c:pt>
                <c:pt idx="4">
                  <c:v>48377</c:v>
                </c:pt>
              </c:numCache>
            </c:numRef>
          </c:val>
          <c:smooth val="0"/>
          <c:extLst>
            <c:ext xmlns:c16="http://schemas.microsoft.com/office/drawing/2014/chart" uri="{C3380CC4-5D6E-409C-BE32-E72D297353CC}">
              <c16:uniqueId val="{00000001-D15B-443F-82F4-9538B402FB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2.2200000000000002</c:v>
                </c:pt>
                <c:pt idx="1">
                  <c:v>2.1</c:v>
                </c:pt>
                <c:pt idx="2">
                  <c:v>0.51</c:v>
                </c:pt>
                <c:pt idx="3">
                  <c:v>1.24</c:v>
                </c:pt>
                <c:pt idx="4">
                  <c:v>1.64</c:v>
                </c:pt>
              </c:numCache>
            </c:numRef>
          </c:val>
          <c:extLst>
            <c:ext xmlns:c16="http://schemas.microsoft.com/office/drawing/2014/chart" uri="{C3380CC4-5D6E-409C-BE32-E72D297353CC}">
              <c16:uniqueId val="{00000000-3A0D-4427-8EEA-6E3494FE293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7.17</c:v>
                </c:pt>
                <c:pt idx="1">
                  <c:v>8.2899999999999991</c:v>
                </c:pt>
                <c:pt idx="2">
                  <c:v>7.2</c:v>
                </c:pt>
                <c:pt idx="3">
                  <c:v>5.22</c:v>
                </c:pt>
                <c:pt idx="4">
                  <c:v>5.84</c:v>
                </c:pt>
              </c:numCache>
            </c:numRef>
          </c:val>
          <c:extLst>
            <c:ext xmlns:c16="http://schemas.microsoft.com/office/drawing/2014/chart" uri="{C3380CC4-5D6E-409C-BE32-E72D297353CC}">
              <c16:uniqueId val="{00000001-3A0D-4427-8EEA-6E3494FE293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-0.61</c:v>
                </c:pt>
                <c:pt idx="1">
                  <c:v>-0.1</c:v>
                </c:pt>
                <c:pt idx="2">
                  <c:v>-3.65</c:v>
                </c:pt>
                <c:pt idx="3">
                  <c:v>-1.54</c:v>
                </c:pt>
                <c:pt idx="4">
                  <c:v>0.4</c:v>
                </c:pt>
              </c:numCache>
            </c:numRef>
          </c:val>
          <c:smooth val="0"/>
          <c:extLst>
            <c:ext xmlns:c16="http://schemas.microsoft.com/office/drawing/2014/chart" uri="{C3380CC4-5D6E-409C-BE32-E72D297353CC}">
              <c16:uniqueId val="{00000002-3A0D-4427-8EEA-6E3494FE293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1CA-46C2-8A33-AC85CF7BFD6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CA-46C2-8A33-AC85CF7BFD68}"/>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91CA-46C2-8A33-AC85CF7BFD68}"/>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2.08</c:v>
                </c:pt>
                <c:pt idx="1">
                  <c:v>#N/A</c:v>
                </c:pt>
                <c:pt idx="2">
                  <c:v>2.52</c:v>
                </c:pt>
                <c:pt idx="3">
                  <c:v>#N/A</c:v>
                </c:pt>
                <c:pt idx="4">
                  <c:v>0.94</c:v>
                </c:pt>
                <c:pt idx="5">
                  <c:v>#N/A</c:v>
                </c:pt>
                <c:pt idx="6">
                  <c:v>#N/A</c:v>
                </c:pt>
                <c:pt idx="7">
                  <c:v>0</c:v>
                </c:pt>
                <c:pt idx="8">
                  <c:v>#N/A</c:v>
                </c:pt>
                <c:pt idx="9">
                  <c:v>0.22</c:v>
                </c:pt>
              </c:numCache>
            </c:numRef>
          </c:val>
          <c:extLst>
            <c:ext xmlns:c16="http://schemas.microsoft.com/office/drawing/2014/chart" uri="{C3380CC4-5D6E-409C-BE32-E72D297353CC}">
              <c16:uniqueId val="{00000003-91CA-46C2-8A33-AC85CF7BFD68}"/>
            </c:ext>
          </c:extLst>
        </c:ser>
        <c:ser>
          <c:idx val="4"/>
          <c:order val="4"/>
          <c:tx>
            <c:strRef>
              <c:f>データシート!$A$31</c:f>
              <c:strCache>
                <c:ptCount val="1"/>
                <c:pt idx="0">
                  <c:v>地方卸売市場事業会計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1.4</c:v>
                </c:pt>
                <c:pt idx="2">
                  <c:v>#N/A</c:v>
                </c:pt>
                <c:pt idx="3">
                  <c:v>1.34</c:v>
                </c:pt>
                <c:pt idx="4">
                  <c:v>#N/A</c:v>
                </c:pt>
                <c:pt idx="5">
                  <c:v>1.1100000000000001</c:v>
                </c:pt>
                <c:pt idx="6">
                  <c:v>#N/A</c:v>
                </c:pt>
                <c:pt idx="7">
                  <c:v>1.18</c:v>
                </c:pt>
                <c:pt idx="8">
                  <c:v>#N/A</c:v>
                </c:pt>
                <c:pt idx="9">
                  <c:v>1.22</c:v>
                </c:pt>
              </c:numCache>
            </c:numRef>
          </c:val>
          <c:extLst>
            <c:ext xmlns:c16="http://schemas.microsoft.com/office/drawing/2014/chart" uri="{C3380CC4-5D6E-409C-BE32-E72D297353CC}">
              <c16:uniqueId val="{00000004-91CA-46C2-8A33-AC85CF7BFD6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c:v>
                </c:pt>
                <c:pt idx="2">
                  <c:v>#N/A</c:v>
                </c:pt>
                <c:pt idx="3">
                  <c:v>0.46</c:v>
                </c:pt>
                <c:pt idx="4">
                  <c:v>#N/A</c:v>
                </c:pt>
                <c:pt idx="5">
                  <c:v>0.59</c:v>
                </c:pt>
                <c:pt idx="6">
                  <c:v>#N/A</c:v>
                </c:pt>
                <c:pt idx="7">
                  <c:v>0.69</c:v>
                </c:pt>
                <c:pt idx="8">
                  <c:v>#N/A</c:v>
                </c:pt>
                <c:pt idx="9">
                  <c:v>1.27</c:v>
                </c:pt>
              </c:numCache>
            </c:numRef>
          </c:val>
          <c:extLst>
            <c:ext xmlns:c16="http://schemas.microsoft.com/office/drawing/2014/chart" uri="{C3380CC4-5D6E-409C-BE32-E72D297353CC}">
              <c16:uniqueId val="{00000005-91CA-46C2-8A33-AC85CF7BFD68}"/>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2.2200000000000002</c:v>
                </c:pt>
                <c:pt idx="2">
                  <c:v>#N/A</c:v>
                </c:pt>
                <c:pt idx="3">
                  <c:v>2.09</c:v>
                </c:pt>
                <c:pt idx="4">
                  <c:v>#N/A</c:v>
                </c:pt>
                <c:pt idx="5">
                  <c:v>0.51</c:v>
                </c:pt>
                <c:pt idx="6">
                  <c:v>#N/A</c:v>
                </c:pt>
                <c:pt idx="7">
                  <c:v>1.24</c:v>
                </c:pt>
                <c:pt idx="8">
                  <c:v>#N/A</c:v>
                </c:pt>
                <c:pt idx="9">
                  <c:v>1.64</c:v>
                </c:pt>
              </c:numCache>
            </c:numRef>
          </c:val>
          <c:extLst>
            <c:ext xmlns:c16="http://schemas.microsoft.com/office/drawing/2014/chart" uri="{C3380CC4-5D6E-409C-BE32-E72D297353CC}">
              <c16:uniqueId val="{00000006-91CA-46C2-8A33-AC85CF7BFD6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2.5099999999999998</c:v>
                </c:pt>
                <c:pt idx="2">
                  <c:v>#N/A</c:v>
                </c:pt>
                <c:pt idx="3">
                  <c:v>2.61</c:v>
                </c:pt>
                <c:pt idx="4">
                  <c:v>#N/A</c:v>
                </c:pt>
                <c:pt idx="5">
                  <c:v>3.42</c:v>
                </c:pt>
                <c:pt idx="6">
                  <c:v>#N/A</c:v>
                </c:pt>
                <c:pt idx="7">
                  <c:v>4.04</c:v>
                </c:pt>
                <c:pt idx="8">
                  <c:v>#N/A</c:v>
                </c:pt>
                <c:pt idx="9">
                  <c:v>4.1100000000000003</c:v>
                </c:pt>
              </c:numCache>
            </c:numRef>
          </c:val>
          <c:extLst>
            <c:ext xmlns:c16="http://schemas.microsoft.com/office/drawing/2014/chart" uri="{C3380CC4-5D6E-409C-BE32-E72D297353CC}">
              <c16:uniqueId val="{00000007-91CA-46C2-8A33-AC85CF7BFD6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12.93</c:v>
                </c:pt>
                <c:pt idx="2">
                  <c:v>#N/A</c:v>
                </c:pt>
                <c:pt idx="3">
                  <c:v>12.89</c:v>
                </c:pt>
                <c:pt idx="4">
                  <c:v>#N/A</c:v>
                </c:pt>
                <c:pt idx="5">
                  <c:v>12.65</c:v>
                </c:pt>
                <c:pt idx="6">
                  <c:v>#N/A</c:v>
                </c:pt>
                <c:pt idx="7">
                  <c:v>13.23</c:v>
                </c:pt>
                <c:pt idx="8">
                  <c:v>#N/A</c:v>
                </c:pt>
                <c:pt idx="9">
                  <c:v>14.16</c:v>
                </c:pt>
              </c:numCache>
            </c:numRef>
          </c:val>
          <c:extLst>
            <c:ext xmlns:c16="http://schemas.microsoft.com/office/drawing/2014/chart" uri="{C3380CC4-5D6E-409C-BE32-E72D297353CC}">
              <c16:uniqueId val="{00000008-91CA-46C2-8A33-AC85CF7BFD6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0.64</c:v>
                </c:pt>
                <c:pt idx="2">
                  <c:v>#N/A</c:v>
                </c:pt>
                <c:pt idx="3">
                  <c:v>0.28999999999999998</c:v>
                </c:pt>
                <c:pt idx="4">
                  <c:v>#N/A</c:v>
                </c:pt>
                <c:pt idx="5">
                  <c:v>7.0000000000000007E-2</c:v>
                </c:pt>
                <c:pt idx="6">
                  <c:v>1.64</c:v>
                </c:pt>
                <c:pt idx="7">
                  <c:v>#N/A</c:v>
                </c:pt>
                <c:pt idx="8">
                  <c:v>3.14</c:v>
                </c:pt>
                <c:pt idx="9">
                  <c:v>#N/A</c:v>
                </c:pt>
              </c:numCache>
            </c:numRef>
          </c:val>
          <c:extLst>
            <c:ext xmlns:c16="http://schemas.microsoft.com/office/drawing/2014/chart" uri="{C3380CC4-5D6E-409C-BE32-E72D297353CC}">
              <c16:uniqueId val="{00000009-91CA-46C2-8A33-AC85CF7BFD6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8397</c:v>
                </c:pt>
                <c:pt idx="5">
                  <c:v>8339</c:v>
                </c:pt>
                <c:pt idx="8">
                  <c:v>8690</c:v>
                </c:pt>
                <c:pt idx="11">
                  <c:v>8861</c:v>
                </c:pt>
                <c:pt idx="14">
                  <c:v>8816</c:v>
                </c:pt>
              </c:numCache>
            </c:numRef>
          </c:val>
          <c:extLst>
            <c:ext xmlns:c16="http://schemas.microsoft.com/office/drawing/2014/chart" uri="{C3380CC4-5D6E-409C-BE32-E72D297353CC}">
              <c16:uniqueId val="{00000000-6D39-465B-9F9F-65C338FEA9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39-465B-9F9F-65C338FEA9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493</c:v>
                </c:pt>
                <c:pt idx="3">
                  <c:v>411</c:v>
                </c:pt>
                <c:pt idx="6">
                  <c:v>194</c:v>
                </c:pt>
                <c:pt idx="9">
                  <c:v>2</c:v>
                </c:pt>
                <c:pt idx="12">
                  <c:v>0</c:v>
                </c:pt>
              </c:numCache>
            </c:numRef>
          </c:val>
          <c:extLst>
            <c:ext xmlns:c16="http://schemas.microsoft.com/office/drawing/2014/chart" uri="{C3380CC4-5D6E-409C-BE32-E72D297353CC}">
              <c16:uniqueId val="{00000002-6D39-465B-9F9F-65C338FEA9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79</c:v>
                </c:pt>
                <c:pt idx="3">
                  <c:v>85</c:v>
                </c:pt>
                <c:pt idx="6">
                  <c:v>137</c:v>
                </c:pt>
                <c:pt idx="9">
                  <c:v>194</c:v>
                </c:pt>
                <c:pt idx="12">
                  <c:v>228</c:v>
                </c:pt>
              </c:numCache>
            </c:numRef>
          </c:val>
          <c:extLst>
            <c:ext xmlns:c16="http://schemas.microsoft.com/office/drawing/2014/chart" uri="{C3380CC4-5D6E-409C-BE32-E72D297353CC}">
              <c16:uniqueId val="{00000003-6D39-465B-9F9F-65C338FEA9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3935</c:v>
                </c:pt>
                <c:pt idx="3">
                  <c:v>3939</c:v>
                </c:pt>
                <c:pt idx="6">
                  <c:v>3916</c:v>
                </c:pt>
                <c:pt idx="9">
                  <c:v>3889</c:v>
                </c:pt>
                <c:pt idx="12">
                  <c:v>3864</c:v>
                </c:pt>
              </c:numCache>
            </c:numRef>
          </c:val>
          <c:extLst>
            <c:ext xmlns:c16="http://schemas.microsoft.com/office/drawing/2014/chart" uri="{C3380CC4-5D6E-409C-BE32-E72D297353CC}">
              <c16:uniqueId val="{00000004-6D39-465B-9F9F-65C338FEA9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39-465B-9F9F-65C338FEA9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39-465B-9F9F-65C338FEA9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6317</c:v>
                </c:pt>
                <c:pt idx="3">
                  <c:v>6626</c:v>
                </c:pt>
                <c:pt idx="6">
                  <c:v>6959</c:v>
                </c:pt>
                <c:pt idx="9">
                  <c:v>7051</c:v>
                </c:pt>
                <c:pt idx="12">
                  <c:v>6946</c:v>
                </c:pt>
              </c:numCache>
            </c:numRef>
          </c:val>
          <c:extLst>
            <c:ext xmlns:c16="http://schemas.microsoft.com/office/drawing/2014/chart" uri="{C3380CC4-5D6E-409C-BE32-E72D297353CC}">
              <c16:uniqueId val="{00000007-6D39-465B-9F9F-65C338FEA9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2427</c:v>
                </c:pt>
                <c:pt idx="2">
                  <c:v>#N/A</c:v>
                </c:pt>
                <c:pt idx="3">
                  <c:v>#N/A</c:v>
                </c:pt>
                <c:pt idx="4">
                  <c:v>2722</c:v>
                </c:pt>
                <c:pt idx="5">
                  <c:v>#N/A</c:v>
                </c:pt>
                <c:pt idx="6">
                  <c:v>#N/A</c:v>
                </c:pt>
                <c:pt idx="7">
                  <c:v>2516</c:v>
                </c:pt>
                <c:pt idx="8">
                  <c:v>#N/A</c:v>
                </c:pt>
                <c:pt idx="9">
                  <c:v>#N/A</c:v>
                </c:pt>
                <c:pt idx="10">
                  <c:v>2275</c:v>
                </c:pt>
                <c:pt idx="11">
                  <c:v>#N/A</c:v>
                </c:pt>
                <c:pt idx="12">
                  <c:v>#N/A</c:v>
                </c:pt>
                <c:pt idx="13">
                  <c:v>2222</c:v>
                </c:pt>
                <c:pt idx="14">
                  <c:v>#N/A</c:v>
                </c:pt>
              </c:numCache>
            </c:numRef>
          </c:val>
          <c:smooth val="0"/>
          <c:extLst>
            <c:ext xmlns:c16="http://schemas.microsoft.com/office/drawing/2014/chart" uri="{C3380CC4-5D6E-409C-BE32-E72D297353CC}">
              <c16:uniqueId val="{00000008-6D39-465B-9F9F-65C338FEA9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87075</c:v>
                </c:pt>
                <c:pt idx="5">
                  <c:v>87995</c:v>
                </c:pt>
                <c:pt idx="8">
                  <c:v>88603</c:v>
                </c:pt>
                <c:pt idx="11">
                  <c:v>86924</c:v>
                </c:pt>
                <c:pt idx="14">
                  <c:v>85019</c:v>
                </c:pt>
              </c:numCache>
            </c:numRef>
          </c:val>
          <c:extLst>
            <c:ext xmlns:c16="http://schemas.microsoft.com/office/drawing/2014/chart" uri="{C3380CC4-5D6E-409C-BE32-E72D297353CC}">
              <c16:uniqueId val="{00000000-453D-48A2-97BE-9CBE979CF26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16427</c:v>
                </c:pt>
                <c:pt idx="5">
                  <c:v>15810</c:v>
                </c:pt>
                <c:pt idx="8">
                  <c:v>15832</c:v>
                </c:pt>
                <c:pt idx="11">
                  <c:v>15626</c:v>
                </c:pt>
                <c:pt idx="14">
                  <c:v>16333</c:v>
                </c:pt>
              </c:numCache>
            </c:numRef>
          </c:val>
          <c:extLst>
            <c:ext xmlns:c16="http://schemas.microsoft.com/office/drawing/2014/chart" uri="{C3380CC4-5D6E-409C-BE32-E72D297353CC}">
              <c16:uniqueId val="{00000001-453D-48A2-97BE-9CBE979CF26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6825</c:v>
                </c:pt>
                <c:pt idx="5">
                  <c:v>7776</c:v>
                </c:pt>
                <c:pt idx="8">
                  <c:v>8013</c:v>
                </c:pt>
                <c:pt idx="11">
                  <c:v>7163</c:v>
                </c:pt>
                <c:pt idx="14">
                  <c:v>7522</c:v>
                </c:pt>
              </c:numCache>
            </c:numRef>
          </c:val>
          <c:extLst>
            <c:ext xmlns:c16="http://schemas.microsoft.com/office/drawing/2014/chart" uri="{C3380CC4-5D6E-409C-BE32-E72D297353CC}">
              <c16:uniqueId val="{00000002-453D-48A2-97BE-9CBE979CF26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3D-48A2-97BE-9CBE979CF26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3D-48A2-97BE-9CBE979CF26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c:v>
                </c:pt>
                <c:pt idx="3">
                  <c:v>17</c:v>
                </c:pt>
                <c:pt idx="6">
                  <c:v>15</c:v>
                </c:pt>
                <c:pt idx="9">
                  <c:v>14</c:v>
                </c:pt>
                <c:pt idx="12">
                  <c:v>13</c:v>
                </c:pt>
              </c:numCache>
            </c:numRef>
          </c:val>
          <c:extLst>
            <c:ext xmlns:c16="http://schemas.microsoft.com/office/drawing/2014/chart" uri="{C3380CC4-5D6E-409C-BE32-E72D297353CC}">
              <c16:uniqueId val="{00000005-453D-48A2-97BE-9CBE979CF26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12709</c:v>
                </c:pt>
                <c:pt idx="3">
                  <c:v>12564</c:v>
                </c:pt>
                <c:pt idx="6">
                  <c:v>12716</c:v>
                </c:pt>
                <c:pt idx="9">
                  <c:v>12116</c:v>
                </c:pt>
                <c:pt idx="12">
                  <c:v>11913</c:v>
                </c:pt>
              </c:numCache>
            </c:numRef>
          </c:val>
          <c:extLst>
            <c:ext xmlns:c16="http://schemas.microsoft.com/office/drawing/2014/chart" uri="{C3380CC4-5D6E-409C-BE32-E72D297353CC}">
              <c16:uniqueId val="{00000006-453D-48A2-97BE-9CBE979CF26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2023</c:v>
                </c:pt>
                <c:pt idx="3">
                  <c:v>4930</c:v>
                </c:pt>
                <c:pt idx="6">
                  <c:v>8168</c:v>
                </c:pt>
                <c:pt idx="9">
                  <c:v>8303</c:v>
                </c:pt>
                <c:pt idx="12">
                  <c:v>8553</c:v>
                </c:pt>
              </c:numCache>
            </c:numRef>
          </c:val>
          <c:extLst>
            <c:ext xmlns:c16="http://schemas.microsoft.com/office/drawing/2014/chart" uri="{C3380CC4-5D6E-409C-BE32-E72D297353CC}">
              <c16:uniqueId val="{00000007-453D-48A2-97BE-9CBE979CF26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44274</c:v>
                </c:pt>
                <c:pt idx="3">
                  <c:v>42675</c:v>
                </c:pt>
                <c:pt idx="6">
                  <c:v>40863</c:v>
                </c:pt>
                <c:pt idx="9">
                  <c:v>39361</c:v>
                </c:pt>
                <c:pt idx="12">
                  <c:v>37251</c:v>
                </c:pt>
              </c:numCache>
            </c:numRef>
          </c:val>
          <c:extLst>
            <c:ext xmlns:c16="http://schemas.microsoft.com/office/drawing/2014/chart" uri="{C3380CC4-5D6E-409C-BE32-E72D297353CC}">
              <c16:uniqueId val="{00000008-453D-48A2-97BE-9CBE979CF26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611</c:v>
                </c:pt>
                <c:pt idx="3">
                  <c:v>194</c:v>
                </c:pt>
                <c:pt idx="6">
                  <c:v>2</c:v>
                </c:pt>
                <c:pt idx="9">
                  <c:v>0</c:v>
                </c:pt>
                <c:pt idx="12">
                  <c:v>0</c:v>
                </c:pt>
              </c:numCache>
            </c:numRef>
          </c:val>
          <c:extLst>
            <c:ext xmlns:c16="http://schemas.microsoft.com/office/drawing/2014/chart" uri="{C3380CC4-5D6E-409C-BE32-E72D297353CC}">
              <c16:uniqueId val="{00000009-453D-48A2-97BE-9CBE979CF26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73795</c:v>
                </c:pt>
                <c:pt idx="3">
                  <c:v>75341</c:v>
                </c:pt>
                <c:pt idx="6">
                  <c:v>75555</c:v>
                </c:pt>
                <c:pt idx="9">
                  <c:v>77481</c:v>
                </c:pt>
                <c:pt idx="12">
                  <c:v>79083</c:v>
                </c:pt>
              </c:numCache>
            </c:numRef>
          </c:val>
          <c:extLst>
            <c:ext xmlns:c16="http://schemas.microsoft.com/office/drawing/2014/chart" uri="{C3380CC4-5D6E-409C-BE32-E72D297353CC}">
              <c16:uniqueId val="{0000000A-453D-48A2-97BE-9CBE979CF26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23104</c:v>
                </c:pt>
                <c:pt idx="2">
                  <c:v>#N/A</c:v>
                </c:pt>
                <c:pt idx="3">
                  <c:v>#N/A</c:v>
                </c:pt>
                <c:pt idx="4">
                  <c:v>24139</c:v>
                </c:pt>
                <c:pt idx="5">
                  <c:v>#N/A</c:v>
                </c:pt>
                <c:pt idx="6">
                  <c:v>#N/A</c:v>
                </c:pt>
                <c:pt idx="7">
                  <c:v>24871</c:v>
                </c:pt>
                <c:pt idx="8">
                  <c:v>#N/A</c:v>
                </c:pt>
                <c:pt idx="9">
                  <c:v>#N/A</c:v>
                </c:pt>
                <c:pt idx="10">
                  <c:v>27562</c:v>
                </c:pt>
                <c:pt idx="11">
                  <c:v>#N/A</c:v>
                </c:pt>
                <c:pt idx="12">
                  <c:v>#N/A</c:v>
                </c:pt>
                <c:pt idx="13">
                  <c:v>27940</c:v>
                </c:pt>
                <c:pt idx="14">
                  <c:v>#N/A</c:v>
                </c:pt>
              </c:numCache>
            </c:numRef>
          </c:val>
          <c:smooth val="0"/>
          <c:extLst>
            <c:ext xmlns:c16="http://schemas.microsoft.com/office/drawing/2014/chart" uri="{C3380CC4-5D6E-409C-BE32-E72D297353CC}">
              <c16:uniqueId val="{0000000B-453D-48A2-97BE-9CBE979CF26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3016</c:v>
                </c:pt>
                <c:pt idx="1">
                  <c:v>2188</c:v>
                </c:pt>
                <c:pt idx="2">
                  <c:v>2449</c:v>
                </c:pt>
              </c:numCache>
            </c:numRef>
          </c:val>
          <c:extLst>
            <c:ext xmlns:c16="http://schemas.microsoft.com/office/drawing/2014/chart" uri="{C3380CC4-5D6E-409C-BE32-E72D297353CC}">
              <c16:uniqueId val="{00000000-F053-431B-ACB6-81B7BA3557C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c:v>
                </c:pt>
                <c:pt idx="1">
                  <c:v>34</c:v>
                </c:pt>
                <c:pt idx="2">
                  <c:v>34</c:v>
                </c:pt>
              </c:numCache>
            </c:numRef>
          </c:val>
          <c:extLst>
            <c:ext xmlns:c16="http://schemas.microsoft.com/office/drawing/2014/chart" uri="{C3380CC4-5D6E-409C-BE32-E72D297353CC}">
              <c16:uniqueId val="{00000001-F053-431B-ACB6-81B7BA3557C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5339</c:v>
                </c:pt>
                <c:pt idx="1">
                  <c:v>4799</c:v>
                </c:pt>
                <c:pt idx="2">
                  <c:v>4233</c:v>
                </c:pt>
              </c:numCache>
            </c:numRef>
          </c:val>
          <c:extLst>
            <c:ext xmlns:c16="http://schemas.microsoft.com/office/drawing/2014/chart" uri="{C3380CC4-5D6E-409C-BE32-E72D297353CC}">
              <c16:uniqueId val="{00000002-F053-431B-ACB6-81B7BA3557C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一般廃棄物処理施設整備事業債の償還完了に伴う元利償還金の減や災害復旧費等に係る基準財政需要額（主に臨時財政対策債に係るもの）の増加などにより、前年度から</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％となっている。</a:t>
          </a:r>
        </a:p>
        <a:p>
          <a:r>
            <a:rPr kumimoji="1" lang="ja-JP" altLang="en-US" sz="1400">
              <a:latin typeface="ＭＳ ゴシック" pitchFamily="49" charset="-128"/>
              <a:ea typeface="ＭＳ ゴシック" pitchFamily="49" charset="-128"/>
            </a:rPr>
            <a:t>　しかしながら、類似団体等との比較では、依然高い状況にあることから、今後も引き続き、計画的な市債発行による市債残高の抑制に努める。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満期一括償還地方債の償還は無く、減債基金も利用していない。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臨時財政対策債や環境センター焼却施設等の解体、玉諸福祉センターの建設等の市債発行による市債残高の増加から、前年度と比較すると</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今後においては、令和元年度に地方債残高がピークを迎えるものの、中道北小移転に伴うＪＲ東海からの補償により充当可能基金が増加することから改善傾向となる見込みであり、その後の令和２年以降についても、借入額の減少などにより比率は改善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山梨県甲府市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年度においては、財政調整基金の取崩しを行わず、決算剰余金を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百万円積み立てたが、こうふ開府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年記念事業等の地域の振興に資する事業に基金を充当したことによる減額が大きかったため、前年度と比較すると、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運用による基金の大幅な増額が見込まれないため、事業精査を行う中で、特に財政調整基金に頼らない財政運営を行っていく必要がある。また、市民サービスの著しい低下を招かないように、基金を効果的・効率的に活用していく必要も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主には「地域振興基金」であり、こうふ開府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年記念事業、街路灯の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LED</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化、中核市移行事業など、「地域の振興に資する」事業に基金を使用した。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地域振興基金や庁舎整備基金への積立により増額をしたものの、こうふ開府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年記念事業等の地域の振興に資する事業に基金を充当したことによる減額が大きかったため、全体としては、前年度と比較すると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今後運用による基金の大幅な増額が見込まれないため、事業精査を行う中で、基金を効果的・効率的に活用していく必要がある。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年度では取崩しを行わず、決算剰余金を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百万円積み立てたことから、年度末残高が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年度末残高は増加したものの、今後においても災害により生じた経費や経済事情の変動などによる著しい財源不足などに対応できるよう、財政調整基金計画的な運用を行っていく必要がある。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基金の運用益での増額のみである。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今後においても、基金の効果的な運用を進めていくとともに、財政調整基金同様に、減債基金に頼らない財政運営を行っていく必要がある。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188,774
183,454
212.47
73,604,399
72,632,262
687,945
41,894,649
79,083,096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中核市移行に伴う普通交付税の増等による基準財政収入額の増などにより、前年度と比較すると</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なお、類似団体内平均値と比較すると、</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ポイント下回っているが、標準的な行政活動を行う上で、</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割方は自己資金等が確保できる状態となっている。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97790</xdr:rowOff>
    </xdr:to>
    <xdr:cxnSp macro="">
      <xdr:nvCxnSpPr>
        <xdr:cNvPr id="67" name="直線コネクタ 66"/>
        <xdr:cNvCxnSpPr/>
      </xdr:nvCxnSpPr>
      <xdr:spPr>
        <a:xfrm flipV="1">
          <a:off x="4114800" y="72745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97790</xdr:rowOff>
    </xdr:from>
    <xdr:to>
      <xdr:col>19</xdr:col>
      <xdr:colOff>133350</xdr:colOff>
      <xdr:row>42</xdr:row>
      <xdr:rowOff>97790</xdr:rowOff>
    </xdr:to>
    <xdr:cxnSp macro="">
      <xdr:nvCxnSpPr>
        <xdr:cNvPr id="70" name="直線コネクタ 69"/>
        <xdr:cNvCxnSpPr/>
      </xdr:nvCxnSpPr>
      <xdr:spPr>
        <a:xfrm>
          <a:off x="3225800" y="7298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113047</xdr:rowOff>
    </xdr:from>
    <xdr:ext cx="736600" cy="259045"/>
    <xdr:sp macro="" textlink="">
      <xdr:nvSpPr>
        <xdr:cNvPr id="72" name="テキスト ボックス 71"/>
        <xdr:cNvSpPr txBox="1"/>
      </xdr:nvSpPr>
      <xdr:spPr>
        <a:xfrm>
          <a:off x="3733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97790</xdr:rowOff>
    </xdr:from>
    <xdr:to>
      <xdr:col>15</xdr:col>
      <xdr:colOff>82550</xdr:colOff>
      <xdr:row>42</xdr:row>
      <xdr:rowOff>121920</xdr:rowOff>
    </xdr:to>
    <xdr:cxnSp macro="">
      <xdr:nvCxnSpPr>
        <xdr:cNvPr id="73" name="直線コネクタ 72"/>
        <xdr:cNvCxnSpPr/>
      </xdr:nvCxnSpPr>
      <xdr:spPr>
        <a:xfrm flipV="1">
          <a:off x="2336800" y="72986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5" name="テキスト ボックス 7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38117</xdr:rowOff>
    </xdr:from>
    <xdr:ext cx="762000" cy="259045"/>
    <xdr:sp macro="" textlink="">
      <xdr:nvSpPr>
        <xdr:cNvPr id="78" name="テキスト ボックス 77"/>
        <xdr:cNvSpPr txBox="1"/>
      </xdr:nvSpPr>
      <xdr:spPr>
        <a:xfrm>
          <a:off x="1955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38117</xdr:rowOff>
    </xdr:from>
    <xdr:ext cx="762000" cy="259045"/>
    <xdr:sp macro="" textlink="">
      <xdr:nvSpPr>
        <xdr:cNvPr id="80" name="テキスト ボックス 79"/>
        <xdr:cNvSpPr txBox="1"/>
      </xdr:nvSpPr>
      <xdr:spPr>
        <a:xfrm>
          <a:off x="1066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46990</xdr:rowOff>
    </xdr:from>
    <xdr:to>
      <xdr:col>19</xdr:col>
      <xdr:colOff>184150</xdr:colOff>
      <xdr:row>42</xdr:row>
      <xdr:rowOff>148590</xdr:rowOff>
    </xdr:to>
    <xdr:sp macro="" textlink="">
      <xdr:nvSpPr>
        <xdr:cNvPr id="88" name="楕円 87"/>
        <xdr:cNvSpPr/>
      </xdr:nvSpPr>
      <xdr:spPr>
        <a:xfrm>
          <a:off x="4064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133367</xdr:rowOff>
    </xdr:from>
    <xdr:ext cx="736600" cy="259045"/>
    <xdr:sp macro="" textlink="">
      <xdr:nvSpPr>
        <xdr:cNvPr id="89" name="テキスト ボックス 88"/>
        <xdr:cNvSpPr txBox="1"/>
      </xdr:nvSpPr>
      <xdr:spPr>
        <a:xfrm>
          <a:off x="3733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46990</xdr:rowOff>
    </xdr:from>
    <xdr:to>
      <xdr:col>15</xdr:col>
      <xdr:colOff>133350</xdr:colOff>
      <xdr:row>42</xdr:row>
      <xdr:rowOff>148590</xdr:rowOff>
    </xdr:to>
    <xdr:sp macro="" textlink="">
      <xdr:nvSpPr>
        <xdr:cNvPr id="90" name="楕円 89"/>
        <xdr:cNvSpPr/>
      </xdr:nvSpPr>
      <xdr:spPr>
        <a:xfrm>
          <a:off x="3175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133367</xdr:rowOff>
    </xdr:from>
    <xdr:ext cx="762000" cy="259045"/>
    <xdr:sp macro="" textlink="">
      <xdr:nvSpPr>
        <xdr:cNvPr id="91" name="テキスト ボックス 90"/>
        <xdr:cNvSpPr txBox="1"/>
      </xdr:nvSpPr>
      <xdr:spPr>
        <a:xfrm>
          <a:off x="2844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市税収入等の増により経常一般財源が増加したことにより、前年度と比較すると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類似団体内平均値と比較すると、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ポイント高くなっており、依然として高い水準にあることから、経常経費の削減や市税収納率の向上等により、経常一般財源の安定的確保に努め、比率の改善を図っていく。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14986</xdr:rowOff>
    </xdr:from>
    <xdr:to>
      <xdr:col>23</xdr:col>
      <xdr:colOff>133350</xdr:colOff>
      <xdr:row>66</xdr:row>
      <xdr:rowOff>48768</xdr:rowOff>
    </xdr:to>
    <xdr:cxnSp macro="">
      <xdr:nvCxnSpPr>
        <xdr:cNvPr id="128" name="直線コネクタ 127"/>
        <xdr:cNvCxnSpPr/>
      </xdr:nvCxnSpPr>
      <xdr:spPr>
        <a:xfrm flipV="1">
          <a:off x="4114800" y="11330686"/>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29"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508</xdr:rowOff>
    </xdr:from>
    <xdr:to>
      <xdr:col>19</xdr:col>
      <xdr:colOff>133350</xdr:colOff>
      <xdr:row>66</xdr:row>
      <xdr:rowOff>48768</xdr:rowOff>
    </xdr:to>
    <xdr:cxnSp macro="">
      <xdr:nvCxnSpPr>
        <xdr:cNvPr id="131" name="直線コネクタ 130"/>
        <xdr:cNvCxnSpPr/>
      </xdr:nvCxnSpPr>
      <xdr:spPr>
        <a:xfrm>
          <a:off x="3225800" y="113162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3" name="テキスト ボックス 132"/>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131064</xdr:rowOff>
    </xdr:from>
    <xdr:to>
      <xdr:col>15</xdr:col>
      <xdr:colOff>82550</xdr:colOff>
      <xdr:row>66</xdr:row>
      <xdr:rowOff>508</xdr:rowOff>
    </xdr:to>
    <xdr:cxnSp macro="">
      <xdr:nvCxnSpPr>
        <xdr:cNvPr id="134" name="直線コネクタ 133"/>
        <xdr:cNvCxnSpPr/>
      </xdr:nvCxnSpPr>
      <xdr:spPr>
        <a:xfrm>
          <a:off x="2336800" y="11103864"/>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6" name="テキスト ボックス 135"/>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126238</xdr:rowOff>
    </xdr:from>
    <xdr:to>
      <xdr:col>11</xdr:col>
      <xdr:colOff>31750</xdr:colOff>
      <xdr:row>64</xdr:row>
      <xdr:rowOff>131064</xdr:rowOff>
    </xdr:to>
    <xdr:cxnSp macro="">
      <xdr:nvCxnSpPr>
        <xdr:cNvPr id="137" name="直線コネクタ 136"/>
        <xdr:cNvCxnSpPr/>
      </xdr:nvCxnSpPr>
      <xdr:spPr>
        <a:xfrm>
          <a:off x="1447800" y="110990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39" name="テキスト ボックス 138"/>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1" name="テキスト ボックス 140"/>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135636</xdr:rowOff>
    </xdr:from>
    <xdr:to>
      <xdr:col>23</xdr:col>
      <xdr:colOff>184150</xdr:colOff>
      <xdr:row>66</xdr:row>
      <xdr:rowOff>65786</xdr:rowOff>
    </xdr:to>
    <xdr:sp macro="" textlink="">
      <xdr:nvSpPr>
        <xdr:cNvPr id="147" name="楕円 146"/>
        <xdr:cNvSpPr/>
      </xdr:nvSpPr>
      <xdr:spPr>
        <a:xfrm>
          <a:off x="4902200" y="112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107713</xdr:rowOff>
    </xdr:from>
    <xdr:ext cx="762000" cy="259045"/>
    <xdr:sp macro="" textlink="">
      <xdr:nvSpPr>
        <xdr:cNvPr id="148" name="財政構造の弾力性該当値テキスト"/>
        <xdr:cNvSpPr txBox="1"/>
      </xdr:nvSpPr>
      <xdr:spPr>
        <a:xfrm>
          <a:off x="5041900" y="1125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169418</xdr:rowOff>
    </xdr:from>
    <xdr:to>
      <xdr:col>19</xdr:col>
      <xdr:colOff>184150</xdr:colOff>
      <xdr:row>66</xdr:row>
      <xdr:rowOff>99568</xdr:rowOff>
    </xdr:to>
    <xdr:sp macro="" textlink="">
      <xdr:nvSpPr>
        <xdr:cNvPr id="149" name="楕円 148"/>
        <xdr:cNvSpPr/>
      </xdr:nvSpPr>
      <xdr:spPr>
        <a:xfrm>
          <a:off x="4064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84345</xdr:rowOff>
    </xdr:from>
    <xdr:ext cx="736600" cy="259045"/>
    <xdr:sp macro="" textlink="">
      <xdr:nvSpPr>
        <xdr:cNvPr id="150" name="テキスト ボックス 149"/>
        <xdr:cNvSpPr txBox="1"/>
      </xdr:nvSpPr>
      <xdr:spPr>
        <a:xfrm>
          <a:off x="3733800" y="1140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121158</xdr:rowOff>
    </xdr:from>
    <xdr:to>
      <xdr:col>15</xdr:col>
      <xdr:colOff>133350</xdr:colOff>
      <xdr:row>66</xdr:row>
      <xdr:rowOff>51308</xdr:rowOff>
    </xdr:to>
    <xdr:sp macro="" textlink="">
      <xdr:nvSpPr>
        <xdr:cNvPr id="151" name="楕円 150"/>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36085</xdr:rowOff>
    </xdr:from>
    <xdr:ext cx="762000" cy="259045"/>
    <xdr:sp macro="" textlink="">
      <xdr:nvSpPr>
        <xdr:cNvPr id="152" name="テキスト ボックス 151"/>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3" name="楕円 152"/>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4" name="テキスト ボックス 153"/>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55" name="楕円 154"/>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56" name="テキスト ボックス 155"/>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環境センター附属焼却工場事業における委託料及び光熱水費の減等により、物件費は昨年度を下回ったが、中核市移行に伴う職員数の増により、人件費が昨年度を上回ったことから、全体として、前年度より</a:t>
          </a:r>
          <a:r>
            <a:rPr kumimoji="1" lang="en-US" altLang="ja-JP" sz="1300">
              <a:latin typeface="ＭＳ Ｐゴシック" panose="020B0600070205080204" pitchFamily="50" charset="-128"/>
              <a:ea typeface="ＭＳ Ｐゴシック" panose="020B0600070205080204" pitchFamily="50" charset="-128"/>
            </a:rPr>
            <a:t>810</a:t>
          </a:r>
          <a:r>
            <a:rPr kumimoji="1" lang="ja-JP" altLang="en-US" sz="1300">
              <a:latin typeface="ＭＳ Ｐゴシック" panose="020B0600070205080204" pitchFamily="50" charset="-128"/>
              <a:ea typeface="ＭＳ Ｐゴシック" panose="020B0600070205080204" pitchFamily="50" charset="-128"/>
            </a:rPr>
            <a:t>円高い数値になった。</a:t>
          </a:r>
        </a:p>
        <a:p>
          <a:r>
            <a:rPr kumimoji="1" lang="ja-JP" altLang="en-US" sz="1300">
              <a:latin typeface="ＭＳ Ｐゴシック" panose="020B0600070205080204" pitchFamily="50" charset="-128"/>
              <a:ea typeface="ＭＳ Ｐゴシック" panose="020B0600070205080204" pitchFamily="50" charset="-128"/>
            </a:rPr>
            <a:t>　なお、類似団体内平均値と比較すると、</a:t>
          </a:r>
          <a:r>
            <a:rPr kumimoji="1" lang="en-US" altLang="ja-JP" sz="1300">
              <a:latin typeface="ＭＳ Ｐゴシック" panose="020B0600070205080204" pitchFamily="50" charset="-128"/>
              <a:ea typeface="ＭＳ Ｐゴシック" panose="020B0600070205080204" pitchFamily="50" charset="-128"/>
            </a:rPr>
            <a:t>18,867</a:t>
          </a:r>
          <a:r>
            <a:rPr kumimoji="1" lang="ja-JP" altLang="en-US" sz="1300">
              <a:latin typeface="ＭＳ Ｐゴシック" panose="020B0600070205080204" pitchFamily="50" charset="-128"/>
              <a:ea typeface="ＭＳ Ｐゴシック" panose="020B0600070205080204" pitchFamily="50" charset="-128"/>
            </a:rPr>
            <a:t>円低い数値になっていることから、今後においても内部経費の見直しによる経費削減を行っていく。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163083</xdr:rowOff>
    </xdr:from>
    <xdr:to>
      <xdr:col>23</xdr:col>
      <xdr:colOff>133350</xdr:colOff>
      <xdr:row>81</xdr:row>
      <xdr:rowOff>5595</xdr:rowOff>
    </xdr:to>
    <xdr:cxnSp macro="">
      <xdr:nvCxnSpPr>
        <xdr:cNvPr id="193" name="直線コネクタ 192"/>
        <xdr:cNvCxnSpPr/>
      </xdr:nvCxnSpPr>
      <xdr:spPr>
        <a:xfrm>
          <a:off x="4114800" y="13879083"/>
          <a:ext cx="838200" cy="1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163083</xdr:rowOff>
    </xdr:from>
    <xdr:to>
      <xdr:col>19</xdr:col>
      <xdr:colOff>133350</xdr:colOff>
      <xdr:row>81</xdr:row>
      <xdr:rowOff>15264</xdr:rowOff>
    </xdr:to>
    <xdr:cxnSp macro="">
      <xdr:nvCxnSpPr>
        <xdr:cNvPr id="196" name="直線コネクタ 195"/>
        <xdr:cNvCxnSpPr/>
      </xdr:nvCxnSpPr>
      <xdr:spPr>
        <a:xfrm flipV="1">
          <a:off x="3225800" y="13879083"/>
          <a:ext cx="889000" cy="2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15264</xdr:rowOff>
    </xdr:from>
    <xdr:to>
      <xdr:col>15</xdr:col>
      <xdr:colOff>82550</xdr:colOff>
      <xdr:row>81</xdr:row>
      <xdr:rowOff>24278</xdr:rowOff>
    </xdr:to>
    <xdr:cxnSp macro="">
      <xdr:nvCxnSpPr>
        <xdr:cNvPr id="199" name="直線コネクタ 198"/>
        <xdr:cNvCxnSpPr/>
      </xdr:nvCxnSpPr>
      <xdr:spPr>
        <a:xfrm flipV="1">
          <a:off x="2336800" y="13902714"/>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156809</xdr:rowOff>
    </xdr:from>
    <xdr:to>
      <xdr:col>11</xdr:col>
      <xdr:colOff>31750</xdr:colOff>
      <xdr:row>81</xdr:row>
      <xdr:rowOff>24278</xdr:rowOff>
    </xdr:to>
    <xdr:cxnSp macro="">
      <xdr:nvCxnSpPr>
        <xdr:cNvPr id="202" name="直線コネクタ 201"/>
        <xdr:cNvCxnSpPr/>
      </xdr:nvCxnSpPr>
      <xdr:spPr>
        <a:xfrm>
          <a:off x="1447800" y="13872809"/>
          <a:ext cx="889000" cy="3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126245</xdr:rowOff>
    </xdr:from>
    <xdr:to>
      <xdr:col>23</xdr:col>
      <xdr:colOff>184150</xdr:colOff>
      <xdr:row>81</xdr:row>
      <xdr:rowOff>56395</xdr:rowOff>
    </xdr:to>
    <xdr:sp macro="" textlink="">
      <xdr:nvSpPr>
        <xdr:cNvPr id="212" name="楕円 211"/>
        <xdr:cNvSpPr/>
      </xdr:nvSpPr>
      <xdr:spPr>
        <a:xfrm>
          <a:off x="4902200" y="1384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142772</xdr:rowOff>
    </xdr:from>
    <xdr:ext cx="762000" cy="259045"/>
    <xdr:sp macro="" textlink="">
      <xdr:nvSpPr>
        <xdr:cNvPr id="213" name="人件費・物件費等の状況該当値テキスト"/>
        <xdr:cNvSpPr txBox="1"/>
      </xdr:nvSpPr>
      <xdr:spPr>
        <a:xfrm>
          <a:off x="5041900" y="136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112283</xdr:rowOff>
    </xdr:from>
    <xdr:to>
      <xdr:col>19</xdr:col>
      <xdr:colOff>184150</xdr:colOff>
      <xdr:row>81</xdr:row>
      <xdr:rowOff>42433</xdr:rowOff>
    </xdr:to>
    <xdr:sp macro="" textlink="">
      <xdr:nvSpPr>
        <xdr:cNvPr id="214" name="楕円 213"/>
        <xdr:cNvSpPr/>
      </xdr:nvSpPr>
      <xdr:spPr>
        <a:xfrm>
          <a:off x="4064000" y="1382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52610</xdr:rowOff>
    </xdr:from>
    <xdr:ext cx="736600" cy="259045"/>
    <xdr:sp macro="" textlink="">
      <xdr:nvSpPr>
        <xdr:cNvPr id="215" name="テキスト ボックス 214"/>
        <xdr:cNvSpPr txBox="1"/>
      </xdr:nvSpPr>
      <xdr:spPr>
        <a:xfrm>
          <a:off x="3733800" y="13597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135914</xdr:rowOff>
    </xdr:from>
    <xdr:to>
      <xdr:col>15</xdr:col>
      <xdr:colOff>133350</xdr:colOff>
      <xdr:row>81</xdr:row>
      <xdr:rowOff>66064</xdr:rowOff>
    </xdr:to>
    <xdr:sp macro="" textlink="">
      <xdr:nvSpPr>
        <xdr:cNvPr id="216" name="楕円 215"/>
        <xdr:cNvSpPr/>
      </xdr:nvSpPr>
      <xdr:spPr>
        <a:xfrm>
          <a:off x="3175000" y="13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76241</xdr:rowOff>
    </xdr:from>
    <xdr:ext cx="762000" cy="259045"/>
    <xdr:sp macro="" textlink="">
      <xdr:nvSpPr>
        <xdr:cNvPr id="217" name="テキスト ボックス 216"/>
        <xdr:cNvSpPr txBox="1"/>
      </xdr:nvSpPr>
      <xdr:spPr>
        <a:xfrm>
          <a:off x="2844800" y="136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144928</xdr:rowOff>
    </xdr:from>
    <xdr:to>
      <xdr:col>11</xdr:col>
      <xdr:colOff>82550</xdr:colOff>
      <xdr:row>81</xdr:row>
      <xdr:rowOff>75078</xdr:rowOff>
    </xdr:to>
    <xdr:sp macro="" textlink="">
      <xdr:nvSpPr>
        <xdr:cNvPr id="218" name="楕円 217"/>
        <xdr:cNvSpPr/>
      </xdr:nvSpPr>
      <xdr:spPr>
        <a:xfrm>
          <a:off x="2286000" y="13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85255</xdr:rowOff>
    </xdr:from>
    <xdr:ext cx="762000" cy="259045"/>
    <xdr:sp macro="" textlink="">
      <xdr:nvSpPr>
        <xdr:cNvPr id="219" name="テキスト ボックス 218"/>
        <xdr:cNvSpPr txBox="1"/>
      </xdr:nvSpPr>
      <xdr:spPr>
        <a:xfrm>
          <a:off x="1955800" y="136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106009</xdr:rowOff>
    </xdr:from>
    <xdr:to>
      <xdr:col>7</xdr:col>
      <xdr:colOff>31750</xdr:colOff>
      <xdr:row>81</xdr:row>
      <xdr:rowOff>36159</xdr:rowOff>
    </xdr:to>
    <xdr:sp macro="" textlink="">
      <xdr:nvSpPr>
        <xdr:cNvPr id="220" name="楕円 219"/>
        <xdr:cNvSpPr/>
      </xdr:nvSpPr>
      <xdr:spPr>
        <a:xfrm>
          <a:off x="1397000" y="138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46336</xdr:rowOff>
    </xdr:from>
    <xdr:ext cx="762000" cy="259045"/>
    <xdr:sp macro="" textlink="">
      <xdr:nvSpPr>
        <xdr:cNvPr id="221" name="テキスト ボックス 220"/>
        <xdr:cNvSpPr txBox="1"/>
      </xdr:nvSpPr>
      <xdr:spPr>
        <a:xfrm>
          <a:off x="1066800" y="1359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の変動の要因は、採用・退職者数や経験年数階層の増減に伴う職員構成の変動によるものが主なものであり、国に準じた給与制度を運用しているため、類似団体内平均値と比較をしても一定の水準を保っている。</a:t>
          </a:r>
        </a:p>
        <a:p>
          <a:r>
            <a:rPr kumimoji="1" lang="ja-JP" altLang="en-US" sz="1300">
              <a:latin typeface="ＭＳ Ｐゴシック" panose="020B0600070205080204" pitchFamily="50" charset="-128"/>
              <a:ea typeface="ＭＳ Ｐゴシック" panose="020B0600070205080204" pitchFamily="50" charset="-128"/>
            </a:rPr>
            <a:t>　今後も他市の動向を踏まえながら、地方自治体として適正な給与水準の維持に努める。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113241</xdr:rowOff>
    </xdr:to>
    <xdr:cxnSp macro="">
      <xdr:nvCxnSpPr>
        <xdr:cNvPr id="255" name="直線コネクタ 254"/>
        <xdr:cNvCxnSpPr/>
      </xdr:nvCxnSpPr>
      <xdr:spPr>
        <a:xfrm>
          <a:off x="16179800" y="1428326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84</xdr:row>
      <xdr:rowOff>2116</xdr:rowOff>
    </xdr:to>
    <xdr:cxnSp macro="">
      <xdr:nvCxnSpPr>
        <xdr:cNvPr id="258" name="直線コネクタ 257"/>
        <xdr:cNvCxnSpPr/>
      </xdr:nvCxnSpPr>
      <xdr:spPr>
        <a:xfrm flipV="1">
          <a:off x="15290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22225</xdr:rowOff>
    </xdr:to>
    <xdr:cxnSp macro="">
      <xdr:nvCxnSpPr>
        <xdr:cNvPr id="261" name="直線コネクタ 260"/>
        <xdr:cNvCxnSpPr/>
      </xdr:nvCxnSpPr>
      <xdr:spPr>
        <a:xfrm flipV="1">
          <a:off x="14401800" y="1440391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84</xdr:row>
      <xdr:rowOff>22225</xdr:rowOff>
    </xdr:to>
    <xdr:cxnSp macro="">
      <xdr:nvCxnSpPr>
        <xdr:cNvPr id="264" name="直線コネクタ 263"/>
        <xdr:cNvCxnSpPr/>
      </xdr:nvCxnSpPr>
      <xdr:spPr>
        <a:xfrm>
          <a:off x="13512800" y="14323484"/>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4" name="楕円 273"/>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75"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6" name="楕円 275"/>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7" name="テキスト ボックス 276"/>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8" name="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142875</xdr:rowOff>
    </xdr:from>
    <xdr:to>
      <xdr:col>68</xdr:col>
      <xdr:colOff>203200</xdr:colOff>
      <xdr:row>84</xdr:row>
      <xdr:rowOff>73025</xdr:rowOff>
    </xdr:to>
    <xdr:sp macro="" textlink="">
      <xdr:nvSpPr>
        <xdr:cNvPr id="280" name="楕円 279"/>
        <xdr:cNvSpPr/>
      </xdr:nvSpPr>
      <xdr:spPr>
        <a:xfrm>
          <a:off x="143510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83202</xdr:rowOff>
    </xdr:from>
    <xdr:ext cx="762000" cy="259045"/>
    <xdr:sp macro="" textlink="">
      <xdr:nvSpPr>
        <xdr:cNvPr id="281" name="テキスト ボックス 280"/>
        <xdr:cNvSpPr txBox="1"/>
      </xdr:nvSpPr>
      <xdr:spPr>
        <a:xfrm>
          <a:off x="14020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82" name="楕円 281"/>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3" name="テキスト ボックス 282"/>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数次にわたる行政改革を計画的に実施する中で、全国平均値を</a:t>
          </a:r>
          <a:r>
            <a:rPr kumimoji="1" lang="en-US" altLang="ja-JP" sz="1300">
              <a:latin typeface="ＭＳ Ｐゴシック" panose="020B0600070205080204" pitchFamily="50" charset="-128"/>
              <a:ea typeface="ＭＳ Ｐゴシック" panose="020B0600070205080204" pitchFamily="50" charset="-128"/>
            </a:rPr>
            <a:t>2.37</a:t>
          </a:r>
          <a:r>
            <a:rPr kumimoji="1" lang="ja-JP" altLang="en-US" sz="1300">
              <a:latin typeface="ＭＳ Ｐゴシック" panose="020B0600070205080204" pitchFamily="50" charset="-128"/>
              <a:ea typeface="ＭＳ Ｐゴシック" panose="020B0600070205080204" pitchFamily="50" charset="-128"/>
            </a:rPr>
            <a:t>人、類似団体内平均値を</a:t>
          </a:r>
          <a:r>
            <a:rPr kumimoji="1" lang="en-US" altLang="ja-JP" sz="1300">
              <a:latin typeface="ＭＳ Ｐゴシック" panose="020B0600070205080204" pitchFamily="50" charset="-128"/>
              <a:ea typeface="ＭＳ Ｐゴシック" panose="020B0600070205080204" pitchFamily="50" charset="-128"/>
            </a:rPr>
            <a:t>0.73</a:t>
          </a:r>
          <a:r>
            <a:rPr kumimoji="1" lang="ja-JP" altLang="en-US" sz="1300">
              <a:latin typeface="ＭＳ Ｐゴシック" panose="020B0600070205080204" pitchFamily="50" charset="-128"/>
              <a:ea typeface="ＭＳ Ｐゴシック" panose="020B0600070205080204" pitchFamily="50" charset="-128"/>
            </a:rPr>
            <a:t>人低くなっている。</a:t>
          </a:r>
        </a:p>
        <a:p>
          <a:r>
            <a:rPr kumimoji="1" lang="ja-JP" altLang="en-US" sz="1300">
              <a:latin typeface="ＭＳ Ｐゴシック" panose="020B0600070205080204" pitchFamily="50" charset="-128"/>
              <a:ea typeface="ＭＳ Ｐゴシック" panose="020B0600070205080204" pitchFamily="50" charset="-128"/>
            </a:rPr>
            <a:t>　今後も、定員適正化計画の着実な推進を図っていく。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125367</xdr:rowOff>
    </xdr:from>
    <xdr:to>
      <xdr:col>81</xdr:col>
      <xdr:colOff>44450</xdr:colOff>
      <xdr:row>61</xdr:row>
      <xdr:rowOff>19413</xdr:rowOff>
    </xdr:to>
    <xdr:cxnSp macro="">
      <xdr:nvCxnSpPr>
        <xdr:cNvPr id="320" name="直線コネクタ 319"/>
        <xdr:cNvCxnSpPr/>
      </xdr:nvCxnSpPr>
      <xdr:spPr>
        <a:xfrm>
          <a:off x="16179800" y="10412367"/>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70213</xdr:rowOff>
    </xdr:from>
    <xdr:to>
      <xdr:col>77</xdr:col>
      <xdr:colOff>44450</xdr:colOff>
      <xdr:row>60</xdr:row>
      <xdr:rowOff>125367</xdr:rowOff>
    </xdr:to>
    <xdr:cxnSp macro="">
      <xdr:nvCxnSpPr>
        <xdr:cNvPr id="323" name="直線コネクタ 322"/>
        <xdr:cNvCxnSpPr/>
      </xdr:nvCxnSpPr>
      <xdr:spPr>
        <a:xfrm>
          <a:off x="15290800" y="1035721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70213</xdr:rowOff>
    </xdr:from>
    <xdr:to>
      <xdr:col>72</xdr:col>
      <xdr:colOff>203200</xdr:colOff>
      <xdr:row>60</xdr:row>
      <xdr:rowOff>77107</xdr:rowOff>
    </xdr:to>
    <xdr:cxnSp macro="">
      <xdr:nvCxnSpPr>
        <xdr:cNvPr id="326" name="直線コネクタ 325"/>
        <xdr:cNvCxnSpPr/>
      </xdr:nvCxnSpPr>
      <xdr:spPr>
        <a:xfrm flipV="1">
          <a:off x="14401800" y="1035721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28" name="テキスト ボックス 327"/>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63319</xdr:rowOff>
    </xdr:from>
    <xdr:to>
      <xdr:col>68</xdr:col>
      <xdr:colOff>152400</xdr:colOff>
      <xdr:row>60</xdr:row>
      <xdr:rowOff>77107</xdr:rowOff>
    </xdr:to>
    <xdr:cxnSp macro="">
      <xdr:nvCxnSpPr>
        <xdr:cNvPr id="329" name="直線コネクタ 328"/>
        <xdr:cNvCxnSpPr/>
      </xdr:nvCxnSpPr>
      <xdr:spPr>
        <a:xfrm>
          <a:off x="13512800" y="1035031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83474</xdr:rowOff>
    </xdr:from>
    <xdr:ext cx="762000" cy="259045"/>
    <xdr:sp macro="" textlink="">
      <xdr:nvSpPr>
        <xdr:cNvPr id="333" name="テキスト ボックス 332"/>
        <xdr:cNvSpPr txBox="1"/>
      </xdr:nvSpPr>
      <xdr:spPr>
        <a:xfrm>
          <a:off x="13131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140063</xdr:rowOff>
    </xdr:from>
    <xdr:to>
      <xdr:col>81</xdr:col>
      <xdr:colOff>95250</xdr:colOff>
      <xdr:row>61</xdr:row>
      <xdr:rowOff>70213</xdr:rowOff>
    </xdr:to>
    <xdr:sp macro="" textlink="">
      <xdr:nvSpPr>
        <xdr:cNvPr id="339" name="楕円 338"/>
        <xdr:cNvSpPr/>
      </xdr:nvSpPr>
      <xdr:spPr>
        <a:xfrm>
          <a:off x="16967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156590</xdr:rowOff>
    </xdr:from>
    <xdr:ext cx="762000" cy="259045"/>
    <xdr:sp macro="" textlink="">
      <xdr:nvSpPr>
        <xdr:cNvPr id="340" name="定員管理の状況該当値テキスト"/>
        <xdr:cNvSpPr txBox="1"/>
      </xdr:nvSpPr>
      <xdr:spPr>
        <a:xfrm>
          <a:off x="17106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74567</xdr:rowOff>
    </xdr:from>
    <xdr:to>
      <xdr:col>77</xdr:col>
      <xdr:colOff>95250</xdr:colOff>
      <xdr:row>61</xdr:row>
      <xdr:rowOff>4717</xdr:rowOff>
    </xdr:to>
    <xdr:sp macro="" textlink="">
      <xdr:nvSpPr>
        <xdr:cNvPr id="341" name="楕円 340"/>
        <xdr:cNvSpPr/>
      </xdr:nvSpPr>
      <xdr:spPr>
        <a:xfrm>
          <a:off x="16129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14894</xdr:rowOff>
    </xdr:from>
    <xdr:ext cx="736600" cy="259045"/>
    <xdr:sp macro="" textlink="">
      <xdr:nvSpPr>
        <xdr:cNvPr id="342" name="テキスト ボックス 341"/>
        <xdr:cNvSpPr txBox="1"/>
      </xdr:nvSpPr>
      <xdr:spPr>
        <a:xfrm>
          <a:off x="15798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19413</xdr:rowOff>
    </xdr:from>
    <xdr:to>
      <xdr:col>73</xdr:col>
      <xdr:colOff>44450</xdr:colOff>
      <xdr:row>60</xdr:row>
      <xdr:rowOff>121013</xdr:rowOff>
    </xdr:to>
    <xdr:sp macro="" textlink="">
      <xdr:nvSpPr>
        <xdr:cNvPr id="343" name="楕円 342"/>
        <xdr:cNvSpPr/>
      </xdr:nvSpPr>
      <xdr:spPr>
        <a:xfrm>
          <a:off x="152400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131190</xdr:rowOff>
    </xdr:from>
    <xdr:ext cx="762000" cy="259045"/>
    <xdr:sp macro="" textlink="">
      <xdr:nvSpPr>
        <xdr:cNvPr id="344" name="テキスト ボックス 343"/>
        <xdr:cNvSpPr txBox="1"/>
      </xdr:nvSpPr>
      <xdr:spPr>
        <a:xfrm>
          <a:off x="14909800" y="100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5" name="楕円 344"/>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46" name="テキスト ボックス 345"/>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47" name="楕円 346"/>
        <xdr:cNvSpPr/>
      </xdr:nvSpPr>
      <xdr:spPr>
        <a:xfrm>
          <a:off x="13462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124296</xdr:rowOff>
    </xdr:from>
    <xdr:ext cx="762000" cy="259045"/>
    <xdr:sp macro="" textlink="">
      <xdr:nvSpPr>
        <xdr:cNvPr id="348" name="テキスト ボックス 347"/>
        <xdr:cNvSpPr txBox="1"/>
      </xdr:nvSpPr>
      <xdr:spPr>
        <a:xfrm>
          <a:off x="13131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一般廃棄物処理施設整備事業債の償還完了に伴う元利償還金の減や災害復旧費等に係る基準財政需要額（主に臨時財政対策債に係るもの）の増加などから、前年度より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しかし、類似団体内平均値と比較すると、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ポイント高い状況にあることから、引き続き、計画的な市債発行により市債残高の抑制に努める。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124460</xdr:rowOff>
    </xdr:to>
    <xdr:cxnSp macro="">
      <xdr:nvCxnSpPr>
        <xdr:cNvPr id="381" name="直線コネクタ 380"/>
        <xdr:cNvCxnSpPr/>
      </xdr:nvCxnSpPr>
      <xdr:spPr>
        <a:xfrm flipV="1">
          <a:off x="16179800" y="711369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124460</xdr:rowOff>
    </xdr:from>
    <xdr:to>
      <xdr:col>77</xdr:col>
      <xdr:colOff>44450</xdr:colOff>
      <xdr:row>41</xdr:row>
      <xdr:rowOff>132504</xdr:rowOff>
    </xdr:to>
    <xdr:cxnSp macro="">
      <xdr:nvCxnSpPr>
        <xdr:cNvPr id="384" name="直線コネクタ 383"/>
        <xdr:cNvCxnSpPr/>
      </xdr:nvCxnSpPr>
      <xdr:spPr>
        <a:xfrm flipV="1">
          <a:off x="15290800" y="71539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42</xdr:row>
      <xdr:rowOff>9313</xdr:rowOff>
    </xdr:to>
    <xdr:cxnSp macro="">
      <xdr:nvCxnSpPr>
        <xdr:cNvPr id="387" name="直線コネクタ 386"/>
        <xdr:cNvCxnSpPr/>
      </xdr:nvCxnSpPr>
      <xdr:spPr>
        <a:xfrm flipV="1">
          <a:off x="14401800" y="716195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389" name="テキスト ボックス 388"/>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9313</xdr:rowOff>
    </xdr:from>
    <xdr:to>
      <xdr:col>68</xdr:col>
      <xdr:colOff>152400</xdr:colOff>
      <xdr:row>42</xdr:row>
      <xdr:rowOff>73660</xdr:rowOff>
    </xdr:to>
    <xdr:cxnSp macro="">
      <xdr:nvCxnSpPr>
        <xdr:cNvPr id="390" name="直線コネクタ 389"/>
        <xdr:cNvCxnSpPr/>
      </xdr:nvCxnSpPr>
      <xdr:spPr>
        <a:xfrm flipV="1">
          <a:off x="13512800" y="72102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400" name="楕円 399"/>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401" name="公債費負担の状況該当値テキスト"/>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4" name="楕円 403"/>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5" name="テキスト ボックス 404"/>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129963</xdr:rowOff>
    </xdr:from>
    <xdr:to>
      <xdr:col>68</xdr:col>
      <xdr:colOff>203200</xdr:colOff>
      <xdr:row>42</xdr:row>
      <xdr:rowOff>60113</xdr:rowOff>
    </xdr:to>
    <xdr:sp macro="" textlink="">
      <xdr:nvSpPr>
        <xdr:cNvPr id="406" name="楕円 405"/>
        <xdr:cNvSpPr/>
      </xdr:nvSpPr>
      <xdr:spPr>
        <a:xfrm>
          <a:off x="14351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407" name="テキスト ボックス 406"/>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8" name="楕円 407"/>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9" name="テキスト ボックス 408"/>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臨時財政対策債や環境センター焼却施設等の解体、玉諸福祉センターの建設等の市債発行による市債残高の増加から、前年度より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ポイント高くなった。</a:t>
          </a:r>
        </a:p>
        <a:p>
          <a:r>
            <a:rPr kumimoji="1" lang="ja-JP" altLang="en-US" sz="1300">
              <a:latin typeface="ＭＳ Ｐゴシック" panose="020B0600070205080204" pitchFamily="50" charset="-128"/>
              <a:ea typeface="ＭＳ Ｐゴシック" panose="020B0600070205080204" pitchFamily="50" charset="-128"/>
            </a:rPr>
            <a:t>　類似団体内平均値と比較しても高い水準にあり、今後においても、環境センター焼却施設の解体に伴う除却事業や公営住宅整備事業等に係る市債が増加していくことから、事業精査を行う中で、引き続き計画的な市債発行により市債残高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170815</xdr:rowOff>
    </xdr:from>
    <xdr:to>
      <xdr:col>81</xdr:col>
      <xdr:colOff>44450</xdr:colOff>
      <xdr:row>20</xdr:row>
      <xdr:rowOff>14111</xdr:rowOff>
    </xdr:to>
    <xdr:cxnSp macro="">
      <xdr:nvCxnSpPr>
        <xdr:cNvPr id="443" name="直線コネクタ 442"/>
        <xdr:cNvCxnSpPr/>
      </xdr:nvCxnSpPr>
      <xdr:spPr>
        <a:xfrm>
          <a:off x="16179800" y="3428365"/>
          <a:ext cx="838200" cy="1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74312</xdr:rowOff>
    </xdr:from>
    <xdr:ext cx="762000" cy="259045"/>
    <xdr:sp macro="" textlink="">
      <xdr:nvSpPr>
        <xdr:cNvPr id="444" name="将来負担の状況平均値テキスト"/>
        <xdr:cNvSpPr txBox="1"/>
      </xdr:nvSpPr>
      <xdr:spPr>
        <a:xfrm>
          <a:off x="17106900" y="2474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5" name="フローチャート: 判断 444"/>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62230</xdr:rowOff>
    </xdr:from>
    <xdr:to>
      <xdr:col>77</xdr:col>
      <xdr:colOff>44450</xdr:colOff>
      <xdr:row>19</xdr:row>
      <xdr:rowOff>170815</xdr:rowOff>
    </xdr:to>
    <xdr:cxnSp macro="">
      <xdr:nvCxnSpPr>
        <xdr:cNvPr id="446" name="直線コネクタ 445"/>
        <xdr:cNvCxnSpPr/>
      </xdr:nvCxnSpPr>
      <xdr:spPr>
        <a:xfrm>
          <a:off x="15290800" y="331978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7" name="フローチャート: 判断 446"/>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8" name="テキスト ボックス 447"/>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28716</xdr:rowOff>
    </xdr:from>
    <xdr:to>
      <xdr:col>72</xdr:col>
      <xdr:colOff>203200</xdr:colOff>
      <xdr:row>19</xdr:row>
      <xdr:rowOff>62230</xdr:rowOff>
    </xdr:to>
    <xdr:cxnSp macro="">
      <xdr:nvCxnSpPr>
        <xdr:cNvPr id="449" name="直線コネクタ 448"/>
        <xdr:cNvCxnSpPr/>
      </xdr:nvCxnSpPr>
      <xdr:spPr>
        <a:xfrm>
          <a:off x="14401800" y="3286266"/>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163689</xdr:rowOff>
    </xdr:from>
    <xdr:to>
      <xdr:col>73</xdr:col>
      <xdr:colOff>44450</xdr:colOff>
      <xdr:row>16</xdr:row>
      <xdr:rowOff>93839</xdr:rowOff>
    </xdr:to>
    <xdr:sp macro="" textlink="">
      <xdr:nvSpPr>
        <xdr:cNvPr id="450" name="フローチャート: 判断 449"/>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51" name="テキスト ボックス 450"/>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564</xdr:rowOff>
    </xdr:from>
    <xdr:to>
      <xdr:col>68</xdr:col>
      <xdr:colOff>152400</xdr:colOff>
      <xdr:row>19</xdr:row>
      <xdr:rowOff>28716</xdr:rowOff>
    </xdr:to>
    <xdr:cxnSp macro="">
      <xdr:nvCxnSpPr>
        <xdr:cNvPr id="452" name="直線コネクタ 451"/>
        <xdr:cNvCxnSpPr/>
      </xdr:nvCxnSpPr>
      <xdr:spPr>
        <a:xfrm>
          <a:off x="13512800" y="325811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78034</xdr:rowOff>
    </xdr:from>
    <xdr:to>
      <xdr:col>68</xdr:col>
      <xdr:colOff>203200</xdr:colOff>
      <xdr:row>17</xdr:row>
      <xdr:rowOff>8184</xdr:rowOff>
    </xdr:to>
    <xdr:sp macro="" textlink="">
      <xdr:nvSpPr>
        <xdr:cNvPr id="453" name="フローチャート: 判断 452"/>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4" name="テキスト ボックス 453"/>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5" name="フローチャート: 判断 454"/>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6" name="テキスト ボックス 455"/>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134761</xdr:rowOff>
    </xdr:from>
    <xdr:to>
      <xdr:col>81</xdr:col>
      <xdr:colOff>95250</xdr:colOff>
      <xdr:row>20</xdr:row>
      <xdr:rowOff>64911</xdr:rowOff>
    </xdr:to>
    <xdr:sp macro="" textlink="">
      <xdr:nvSpPr>
        <xdr:cNvPr id="462" name="楕円 461"/>
        <xdr:cNvSpPr/>
      </xdr:nvSpPr>
      <xdr:spPr>
        <a:xfrm>
          <a:off x="16967200" y="339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106838</xdr:rowOff>
    </xdr:from>
    <xdr:ext cx="762000" cy="259045"/>
    <xdr:sp macro="" textlink="">
      <xdr:nvSpPr>
        <xdr:cNvPr id="463" name="将来負担の状況該当値テキスト"/>
        <xdr:cNvSpPr txBox="1"/>
      </xdr:nvSpPr>
      <xdr:spPr>
        <a:xfrm>
          <a:off x="17106900" y="336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120015</xdr:rowOff>
    </xdr:from>
    <xdr:to>
      <xdr:col>77</xdr:col>
      <xdr:colOff>95250</xdr:colOff>
      <xdr:row>20</xdr:row>
      <xdr:rowOff>50165</xdr:rowOff>
    </xdr:to>
    <xdr:sp macro="" textlink="">
      <xdr:nvSpPr>
        <xdr:cNvPr id="464" name="楕円 463"/>
        <xdr:cNvSpPr/>
      </xdr:nvSpPr>
      <xdr:spPr>
        <a:xfrm>
          <a:off x="16129000" y="33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34942</xdr:rowOff>
    </xdr:from>
    <xdr:ext cx="736600" cy="259045"/>
    <xdr:sp macro="" textlink="">
      <xdr:nvSpPr>
        <xdr:cNvPr id="465" name="テキスト ボックス 464"/>
        <xdr:cNvSpPr txBox="1"/>
      </xdr:nvSpPr>
      <xdr:spPr>
        <a:xfrm>
          <a:off x="15798800" y="346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11430</xdr:rowOff>
    </xdr:from>
    <xdr:to>
      <xdr:col>73</xdr:col>
      <xdr:colOff>44450</xdr:colOff>
      <xdr:row>19</xdr:row>
      <xdr:rowOff>113030</xdr:rowOff>
    </xdr:to>
    <xdr:sp macro="" textlink="">
      <xdr:nvSpPr>
        <xdr:cNvPr id="466" name="楕円 465"/>
        <xdr:cNvSpPr/>
      </xdr:nvSpPr>
      <xdr:spPr>
        <a:xfrm>
          <a:off x="15240000" y="326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97807</xdr:rowOff>
    </xdr:from>
    <xdr:ext cx="762000" cy="259045"/>
    <xdr:sp macro="" textlink="">
      <xdr:nvSpPr>
        <xdr:cNvPr id="467" name="テキスト ボックス 466"/>
        <xdr:cNvSpPr txBox="1"/>
      </xdr:nvSpPr>
      <xdr:spPr>
        <a:xfrm>
          <a:off x="14909800" y="33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149366</xdr:rowOff>
    </xdr:from>
    <xdr:to>
      <xdr:col>68</xdr:col>
      <xdr:colOff>203200</xdr:colOff>
      <xdr:row>19</xdr:row>
      <xdr:rowOff>79516</xdr:rowOff>
    </xdr:to>
    <xdr:sp macro="" textlink="">
      <xdr:nvSpPr>
        <xdr:cNvPr id="468" name="楕円 467"/>
        <xdr:cNvSpPr/>
      </xdr:nvSpPr>
      <xdr:spPr>
        <a:xfrm>
          <a:off x="14351000" y="323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64293</xdr:rowOff>
    </xdr:from>
    <xdr:ext cx="762000" cy="259045"/>
    <xdr:sp macro="" textlink="">
      <xdr:nvSpPr>
        <xdr:cNvPr id="469" name="テキスト ボックス 468"/>
        <xdr:cNvSpPr txBox="1"/>
      </xdr:nvSpPr>
      <xdr:spPr>
        <a:xfrm>
          <a:off x="14020800" y="332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121215</xdr:rowOff>
    </xdr:from>
    <xdr:to>
      <xdr:col>64</xdr:col>
      <xdr:colOff>152400</xdr:colOff>
      <xdr:row>19</xdr:row>
      <xdr:rowOff>51364</xdr:rowOff>
    </xdr:to>
    <xdr:sp macro="" textlink="">
      <xdr:nvSpPr>
        <xdr:cNvPr id="470" name="楕円 469"/>
        <xdr:cNvSpPr/>
      </xdr:nvSpPr>
      <xdr:spPr>
        <a:xfrm>
          <a:off x="13462000" y="3207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36141</xdr:rowOff>
    </xdr:from>
    <xdr:ext cx="762000" cy="259045"/>
    <xdr:sp macro="" textlink="">
      <xdr:nvSpPr>
        <xdr:cNvPr id="471" name="テキスト ボックス 470"/>
        <xdr:cNvSpPr txBox="1"/>
      </xdr:nvSpPr>
      <xdr:spPr>
        <a:xfrm>
          <a:off x="13131800" y="32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188,774
183,454
212.47
73,604,399
72,632,262
687,945
41,894,649
79,083,096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人件費に係る経常収支比率については、中核市移行に係る職員数の増に伴う経常経費充当一般財源の増はあったものの、市税収入等の増に伴う経常一般財源も増となったため、数値に大きな変動は無い。</a:t>
          </a:r>
        </a:p>
        <a:p>
          <a:r>
            <a:rPr kumimoji="1" lang="ja-JP" altLang="en-US" sz="1300">
              <a:latin typeface="ＭＳ Ｐゴシック" panose="020B0600070205080204" pitchFamily="50" charset="-128"/>
              <a:ea typeface="ＭＳ Ｐゴシック" panose="020B0600070205080204" pitchFamily="50" charset="-128"/>
            </a:rPr>
            <a:t>　なお、本市の給与制度は、国の人事院勧告及び山梨県の人事委員会勧告に準拠している。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50800</xdr:rowOff>
    </xdr:from>
    <xdr:to>
      <xdr:col>24</xdr:col>
      <xdr:colOff>25400</xdr:colOff>
      <xdr:row>37</xdr:row>
      <xdr:rowOff>60325</xdr:rowOff>
    </xdr:to>
    <xdr:cxnSp macro="">
      <xdr:nvCxnSpPr>
        <xdr:cNvPr id="70" name="直線コネクタ 69"/>
        <xdr:cNvCxnSpPr/>
      </xdr:nvCxnSpPr>
      <xdr:spPr>
        <a:xfrm flipV="1">
          <a:off x="3987800" y="63944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71"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117475</xdr:rowOff>
    </xdr:from>
    <xdr:to>
      <xdr:col>19</xdr:col>
      <xdr:colOff>187325</xdr:colOff>
      <xdr:row>37</xdr:row>
      <xdr:rowOff>60325</xdr:rowOff>
    </xdr:to>
    <xdr:cxnSp macro="">
      <xdr:nvCxnSpPr>
        <xdr:cNvPr id="73" name="直線コネクタ 72"/>
        <xdr:cNvCxnSpPr/>
      </xdr:nvCxnSpPr>
      <xdr:spPr>
        <a:xfrm>
          <a:off x="3098800" y="62896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134002</xdr:rowOff>
    </xdr:from>
    <xdr:ext cx="736600" cy="259045"/>
    <xdr:sp macro="" textlink="">
      <xdr:nvSpPr>
        <xdr:cNvPr id="75" name="テキスト ボックス 74"/>
        <xdr:cNvSpPr txBox="1"/>
      </xdr:nvSpPr>
      <xdr:spPr>
        <a:xfrm>
          <a:off x="3606800" y="647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22225</xdr:rowOff>
    </xdr:from>
    <xdr:to>
      <xdr:col>15</xdr:col>
      <xdr:colOff>98425</xdr:colOff>
      <xdr:row>36</xdr:row>
      <xdr:rowOff>117475</xdr:rowOff>
    </xdr:to>
    <xdr:cxnSp macro="">
      <xdr:nvCxnSpPr>
        <xdr:cNvPr id="76" name="直線コネクタ 75"/>
        <xdr:cNvCxnSpPr/>
      </xdr:nvCxnSpPr>
      <xdr:spPr>
        <a:xfrm>
          <a:off x="2209800" y="6194425"/>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162577</xdr:rowOff>
    </xdr:from>
    <xdr:ext cx="762000" cy="259045"/>
    <xdr:sp macro="" textlink="">
      <xdr:nvSpPr>
        <xdr:cNvPr id="78" name="テキスト ボックス 77"/>
        <xdr:cNvSpPr txBox="1"/>
      </xdr:nvSpPr>
      <xdr:spPr>
        <a:xfrm>
          <a:off x="2717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22225</xdr:rowOff>
    </xdr:from>
    <xdr:to>
      <xdr:col>11</xdr:col>
      <xdr:colOff>9525</xdr:colOff>
      <xdr:row>36</xdr:row>
      <xdr:rowOff>50800</xdr:rowOff>
    </xdr:to>
    <xdr:cxnSp macro="">
      <xdr:nvCxnSpPr>
        <xdr:cNvPr id="79" name="直線コネクタ 78"/>
        <xdr:cNvCxnSpPr/>
      </xdr:nvCxnSpPr>
      <xdr:spPr>
        <a:xfrm flipV="1">
          <a:off x="1320800" y="6194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114952</xdr:rowOff>
    </xdr:from>
    <xdr:ext cx="762000" cy="259045"/>
    <xdr:sp macro="" textlink="">
      <xdr:nvSpPr>
        <xdr:cNvPr id="81" name="テキスト ボックス 80"/>
        <xdr:cNvSpPr txBox="1"/>
      </xdr:nvSpPr>
      <xdr:spPr>
        <a:xfrm>
          <a:off x="18288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652</xdr:rowOff>
    </xdr:from>
    <xdr:ext cx="762000" cy="259045"/>
    <xdr:sp macro="" textlink="">
      <xdr:nvSpPr>
        <xdr:cNvPr id="83" name="テキスト ボックス 82"/>
        <xdr:cNvSpPr txBox="1"/>
      </xdr:nvSpPr>
      <xdr:spPr>
        <a:xfrm>
          <a:off x="9398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0</xdr:rowOff>
    </xdr:from>
    <xdr:to>
      <xdr:col>24</xdr:col>
      <xdr:colOff>76200</xdr:colOff>
      <xdr:row>37</xdr:row>
      <xdr:rowOff>101600</xdr:rowOff>
    </xdr:to>
    <xdr:sp macro="" textlink="">
      <xdr:nvSpPr>
        <xdr:cNvPr id="89" name="楕円 88"/>
        <xdr:cNvSpPr/>
      </xdr:nvSpPr>
      <xdr:spPr>
        <a:xfrm>
          <a:off x="47752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16527</xdr:rowOff>
    </xdr:from>
    <xdr:ext cx="762000" cy="259045"/>
    <xdr:sp macro="" textlink="">
      <xdr:nvSpPr>
        <xdr:cNvPr id="90" name="人件費該当値テキスト"/>
        <xdr:cNvSpPr txBox="1"/>
      </xdr:nvSpPr>
      <xdr:spPr>
        <a:xfrm>
          <a:off x="49149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9525</xdr:rowOff>
    </xdr:from>
    <xdr:to>
      <xdr:col>20</xdr:col>
      <xdr:colOff>38100</xdr:colOff>
      <xdr:row>37</xdr:row>
      <xdr:rowOff>111125</xdr:rowOff>
    </xdr:to>
    <xdr:sp macro="" textlink="">
      <xdr:nvSpPr>
        <xdr:cNvPr id="91" name="楕円 90"/>
        <xdr:cNvSpPr/>
      </xdr:nvSpPr>
      <xdr:spPr>
        <a:xfrm>
          <a:off x="39370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121302</xdr:rowOff>
    </xdr:from>
    <xdr:ext cx="736600" cy="259045"/>
    <xdr:sp macro="" textlink="">
      <xdr:nvSpPr>
        <xdr:cNvPr id="92" name="テキスト ボックス 91"/>
        <xdr:cNvSpPr txBox="1"/>
      </xdr:nvSpPr>
      <xdr:spPr>
        <a:xfrm>
          <a:off x="3606800" y="612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66675</xdr:rowOff>
    </xdr:from>
    <xdr:to>
      <xdr:col>15</xdr:col>
      <xdr:colOff>149225</xdr:colOff>
      <xdr:row>36</xdr:row>
      <xdr:rowOff>168275</xdr:rowOff>
    </xdr:to>
    <xdr:sp macro="" textlink="">
      <xdr:nvSpPr>
        <xdr:cNvPr id="93" name="楕円 92"/>
        <xdr:cNvSpPr/>
      </xdr:nvSpPr>
      <xdr:spPr>
        <a:xfrm>
          <a:off x="30480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7002</xdr:rowOff>
    </xdr:from>
    <xdr:ext cx="762000" cy="259045"/>
    <xdr:sp macro="" textlink="">
      <xdr:nvSpPr>
        <xdr:cNvPr id="94" name="テキスト ボックス 93"/>
        <xdr:cNvSpPr txBox="1"/>
      </xdr:nvSpPr>
      <xdr:spPr>
        <a:xfrm>
          <a:off x="2717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142875</xdr:rowOff>
    </xdr:from>
    <xdr:to>
      <xdr:col>11</xdr:col>
      <xdr:colOff>60325</xdr:colOff>
      <xdr:row>36</xdr:row>
      <xdr:rowOff>73025</xdr:rowOff>
    </xdr:to>
    <xdr:sp macro="" textlink="">
      <xdr:nvSpPr>
        <xdr:cNvPr id="95" name="楕円 94"/>
        <xdr:cNvSpPr/>
      </xdr:nvSpPr>
      <xdr:spPr>
        <a:xfrm>
          <a:off x="2159000" y="614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83202</xdr:rowOff>
    </xdr:from>
    <xdr:ext cx="762000" cy="259045"/>
    <xdr:sp macro="" textlink="">
      <xdr:nvSpPr>
        <xdr:cNvPr id="96" name="テキスト ボックス 95"/>
        <xdr:cNvSpPr txBox="1"/>
      </xdr:nvSpPr>
      <xdr:spPr>
        <a:xfrm>
          <a:off x="1828800" y="59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7" name="楕円 96"/>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111777</xdr:rowOff>
    </xdr:from>
    <xdr:ext cx="762000" cy="259045"/>
    <xdr:sp macro="" textlink="">
      <xdr:nvSpPr>
        <xdr:cNvPr id="98" name="テキスト ボックス 97"/>
        <xdr:cNvSpPr txBox="1"/>
      </xdr:nvSpPr>
      <xdr:spPr>
        <a:xfrm>
          <a:off x="939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物件費に係る経常収支比率については、環境センター附属焼却工場の除却に係る光熱水費等の減に伴う経常経費充当一般財源の減により、前年度を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80736</xdr:rowOff>
    </xdr:from>
    <xdr:to>
      <xdr:col>82</xdr:col>
      <xdr:colOff>107950</xdr:colOff>
      <xdr:row>13</xdr:row>
      <xdr:rowOff>102507</xdr:rowOff>
    </xdr:to>
    <xdr:cxnSp macro="">
      <xdr:nvCxnSpPr>
        <xdr:cNvPr id="133" name="直線コネクタ 132"/>
        <xdr:cNvCxnSpPr/>
      </xdr:nvCxnSpPr>
      <xdr:spPr>
        <a:xfrm flipV="1">
          <a:off x="15671800" y="23095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167821</xdr:rowOff>
    </xdr:to>
    <xdr:cxnSp macro="">
      <xdr:nvCxnSpPr>
        <xdr:cNvPr id="136" name="直線コネクタ 135"/>
        <xdr:cNvCxnSpPr/>
      </xdr:nvCxnSpPr>
      <xdr:spPr>
        <a:xfrm flipV="1">
          <a:off x="14782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13</xdr:row>
      <xdr:rowOff>167821</xdr:rowOff>
    </xdr:to>
    <xdr:cxnSp macro="">
      <xdr:nvCxnSpPr>
        <xdr:cNvPr id="139" name="直線コネクタ 138"/>
        <xdr:cNvCxnSpPr/>
      </xdr:nvCxnSpPr>
      <xdr:spPr>
        <a:xfrm>
          <a:off x="13893800" y="23749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124279</xdr:rowOff>
    </xdr:from>
    <xdr:to>
      <xdr:col>69</xdr:col>
      <xdr:colOff>92075</xdr:colOff>
      <xdr:row>13</xdr:row>
      <xdr:rowOff>146050</xdr:rowOff>
    </xdr:to>
    <xdr:cxnSp macro="">
      <xdr:nvCxnSpPr>
        <xdr:cNvPr id="142" name="直線コネクタ 141"/>
        <xdr:cNvCxnSpPr/>
      </xdr:nvCxnSpPr>
      <xdr:spPr>
        <a:xfrm>
          <a:off x="13004800" y="23531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29936</xdr:rowOff>
    </xdr:from>
    <xdr:to>
      <xdr:col>82</xdr:col>
      <xdr:colOff>158750</xdr:colOff>
      <xdr:row>13</xdr:row>
      <xdr:rowOff>131536</xdr:rowOff>
    </xdr:to>
    <xdr:sp macro="" textlink="">
      <xdr:nvSpPr>
        <xdr:cNvPr id="152" name="楕円 151"/>
        <xdr:cNvSpPr/>
      </xdr:nvSpPr>
      <xdr:spPr>
        <a:xfrm>
          <a:off x="164592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109963</xdr:rowOff>
    </xdr:from>
    <xdr:ext cx="762000" cy="259045"/>
    <xdr:sp macro="" textlink="">
      <xdr:nvSpPr>
        <xdr:cNvPr id="153" name="物件費該当値テキスト"/>
        <xdr:cNvSpPr txBox="1"/>
      </xdr:nvSpPr>
      <xdr:spPr>
        <a:xfrm>
          <a:off x="16598900" y="21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51707</xdr:rowOff>
    </xdr:from>
    <xdr:to>
      <xdr:col>78</xdr:col>
      <xdr:colOff>120650</xdr:colOff>
      <xdr:row>13</xdr:row>
      <xdr:rowOff>153307</xdr:rowOff>
    </xdr:to>
    <xdr:sp macro="" textlink="">
      <xdr:nvSpPr>
        <xdr:cNvPr id="154" name="楕円 153"/>
        <xdr:cNvSpPr/>
      </xdr:nvSpPr>
      <xdr:spPr>
        <a:xfrm>
          <a:off x="15621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163484</xdr:rowOff>
    </xdr:from>
    <xdr:ext cx="736600" cy="259045"/>
    <xdr:sp macro="" textlink="">
      <xdr:nvSpPr>
        <xdr:cNvPr id="155" name="テキスト ボックス 154"/>
        <xdr:cNvSpPr txBox="1"/>
      </xdr:nvSpPr>
      <xdr:spPr>
        <a:xfrm>
          <a:off x="15290800" y="204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117021</xdr:rowOff>
    </xdr:from>
    <xdr:to>
      <xdr:col>74</xdr:col>
      <xdr:colOff>31750</xdr:colOff>
      <xdr:row>14</xdr:row>
      <xdr:rowOff>47171</xdr:rowOff>
    </xdr:to>
    <xdr:sp macro="" textlink="">
      <xdr:nvSpPr>
        <xdr:cNvPr id="156" name="楕円 155"/>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57348</xdr:rowOff>
    </xdr:from>
    <xdr:ext cx="762000" cy="259045"/>
    <xdr:sp macro="" textlink="">
      <xdr:nvSpPr>
        <xdr:cNvPr id="157" name="テキスト ボックス 156"/>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8" name="楕円 157"/>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9" name="テキスト ボックス 158"/>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60" name="楕円 159"/>
        <xdr:cNvSpPr/>
      </xdr:nvSpPr>
      <xdr:spPr>
        <a:xfrm>
          <a:off x="12954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61" name="テキスト ボックス 160"/>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ついては、教育・保育施設等運営給付費等の増に伴う経常経費充当一般財源の増はあったものの、市税収入等の増に伴う経常一般財源も増となったため、数値に大きな変動は無い。</a:t>
          </a:r>
        </a:p>
      </xdr:txBody>
    </xdr:sp>
    <xdr:clientData/>
  </xdr:twoCellAnchor>
  <xdr:oneCellAnchor>
    <xdr:from>
      <xdr:col>3</xdr:col>
      <xdr:colOff>123825</xdr:colOff>
      <xdr:row>49</xdr:row>
      <xdr:rowOff>107950</xdr:rowOff>
    </xdr:from>
    <xdr:ext cx="298543" cy="225703"/>
    <xdr:sp macro="" textlink="">
      <xdr:nvSpPr>
        <xdr:cNvPr id="173" name="テキスト ボックス 17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57150</xdr:rowOff>
    </xdr:from>
    <xdr:to>
      <xdr:col>24</xdr:col>
      <xdr:colOff>25400</xdr:colOff>
      <xdr:row>57</xdr:row>
      <xdr:rowOff>69850</xdr:rowOff>
    </xdr:to>
    <xdr:cxnSp macro="">
      <xdr:nvCxnSpPr>
        <xdr:cNvPr id="194" name="直線コネクタ 193"/>
        <xdr:cNvCxnSpPr/>
      </xdr:nvCxnSpPr>
      <xdr:spPr>
        <a:xfrm>
          <a:off x="3987800" y="9829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5"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57150</xdr:rowOff>
    </xdr:to>
    <xdr:cxnSp macro="">
      <xdr:nvCxnSpPr>
        <xdr:cNvPr id="197" name="直線コネクタ 196"/>
        <xdr:cNvCxnSpPr/>
      </xdr:nvCxnSpPr>
      <xdr:spPr>
        <a:xfrm>
          <a:off x="3098800" y="9766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9" name="テキスト ボックス 198"/>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165100</xdr:rowOff>
    </xdr:to>
    <xdr:cxnSp macro="">
      <xdr:nvCxnSpPr>
        <xdr:cNvPr id="200" name="直線コネクタ 199"/>
        <xdr:cNvCxnSpPr/>
      </xdr:nvCxnSpPr>
      <xdr:spPr>
        <a:xfrm>
          <a:off x="2209800" y="9613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2" name="テキスト ボックス 201"/>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12700</xdr:rowOff>
    </xdr:to>
    <xdr:cxnSp macro="">
      <xdr:nvCxnSpPr>
        <xdr:cNvPr id="203" name="直線コネクタ 202"/>
        <xdr:cNvCxnSpPr/>
      </xdr:nvCxnSpPr>
      <xdr:spPr>
        <a:xfrm>
          <a:off x="1320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205" name="テキスト ボックス 204"/>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7" name="テキスト ボックス 20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3" name="楕円 212"/>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4"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6350</xdr:rowOff>
    </xdr:from>
    <xdr:to>
      <xdr:col>20</xdr:col>
      <xdr:colOff>38100</xdr:colOff>
      <xdr:row>57</xdr:row>
      <xdr:rowOff>107950</xdr:rowOff>
    </xdr:to>
    <xdr:sp macro="" textlink="">
      <xdr:nvSpPr>
        <xdr:cNvPr id="215" name="楕円 214"/>
        <xdr:cNvSpPr/>
      </xdr:nvSpPr>
      <xdr:spPr>
        <a:xfrm>
          <a:off x="3937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92727</xdr:rowOff>
    </xdr:from>
    <xdr:ext cx="736600" cy="259045"/>
    <xdr:sp macro="" textlink="">
      <xdr:nvSpPr>
        <xdr:cNvPr id="216" name="テキスト ボックス 215"/>
        <xdr:cNvSpPr txBox="1"/>
      </xdr:nvSpPr>
      <xdr:spPr>
        <a:xfrm>
          <a:off x="3606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7" name="楕円 216"/>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18" name="テキスト ボックス 21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9" name="楕円 21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20" name="テキスト ボックス 21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21" name="楕円 220"/>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2" name="テキスト ボックス 22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その他に係る経常収支比率については、国民健康保険事業特別会計等繰出金は減となったものの、数値に大きな変動は無い。</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91622</xdr:rowOff>
    </xdr:from>
    <xdr:to>
      <xdr:col>82</xdr:col>
      <xdr:colOff>107950</xdr:colOff>
      <xdr:row>53</xdr:row>
      <xdr:rowOff>91622</xdr:rowOff>
    </xdr:to>
    <xdr:cxnSp macro="">
      <xdr:nvCxnSpPr>
        <xdr:cNvPr id="257" name="直線コネクタ 256"/>
        <xdr:cNvCxnSpPr/>
      </xdr:nvCxnSpPr>
      <xdr:spPr>
        <a:xfrm>
          <a:off x="15671800" y="9178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7455</xdr:rowOff>
    </xdr:from>
    <xdr:ext cx="762000" cy="259045"/>
    <xdr:sp macro="" textlink="">
      <xdr:nvSpPr>
        <xdr:cNvPr id="258" name="その他平均値テキスト"/>
        <xdr:cNvSpPr txBox="1"/>
      </xdr:nvSpPr>
      <xdr:spPr>
        <a:xfrm>
          <a:off x="16598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91622</xdr:rowOff>
    </xdr:from>
    <xdr:to>
      <xdr:col>78</xdr:col>
      <xdr:colOff>69850</xdr:colOff>
      <xdr:row>53</xdr:row>
      <xdr:rowOff>102507</xdr:rowOff>
    </xdr:to>
    <xdr:cxnSp macro="">
      <xdr:nvCxnSpPr>
        <xdr:cNvPr id="260" name="直線コネクタ 259"/>
        <xdr:cNvCxnSpPr/>
      </xdr:nvCxnSpPr>
      <xdr:spPr>
        <a:xfrm flipV="1">
          <a:off x="14782800" y="91784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110870</xdr:rowOff>
    </xdr:from>
    <xdr:ext cx="736600" cy="259045"/>
    <xdr:sp macro="" textlink="">
      <xdr:nvSpPr>
        <xdr:cNvPr id="262" name="テキスト ボックス 261"/>
        <xdr:cNvSpPr txBox="1"/>
      </xdr:nvSpPr>
      <xdr:spPr>
        <a:xfrm>
          <a:off x="15290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58965</xdr:rowOff>
    </xdr:from>
    <xdr:to>
      <xdr:col>73</xdr:col>
      <xdr:colOff>180975</xdr:colOff>
      <xdr:row>53</xdr:row>
      <xdr:rowOff>102507</xdr:rowOff>
    </xdr:to>
    <xdr:cxnSp macro="">
      <xdr:nvCxnSpPr>
        <xdr:cNvPr id="263" name="直線コネクタ 262"/>
        <xdr:cNvCxnSpPr/>
      </xdr:nvCxnSpPr>
      <xdr:spPr>
        <a:xfrm>
          <a:off x="13893800" y="91458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37193</xdr:rowOff>
    </xdr:from>
    <xdr:to>
      <xdr:col>69</xdr:col>
      <xdr:colOff>92075</xdr:colOff>
      <xdr:row>53</xdr:row>
      <xdr:rowOff>58965</xdr:rowOff>
    </xdr:to>
    <xdr:cxnSp macro="">
      <xdr:nvCxnSpPr>
        <xdr:cNvPr id="266" name="直線コネクタ 265"/>
        <xdr:cNvCxnSpPr/>
      </xdr:nvCxnSpPr>
      <xdr:spPr>
        <a:xfrm>
          <a:off x="13004800" y="91240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110870</xdr:rowOff>
    </xdr:from>
    <xdr:ext cx="762000" cy="259045"/>
    <xdr:sp macro="" textlink="">
      <xdr:nvSpPr>
        <xdr:cNvPr id="268" name="テキスト ボックス 267"/>
        <xdr:cNvSpPr txBox="1"/>
      </xdr:nvSpPr>
      <xdr:spPr>
        <a:xfrm>
          <a:off x="13512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154412</xdr:rowOff>
    </xdr:from>
    <xdr:ext cx="762000" cy="259045"/>
    <xdr:sp macro="" textlink="">
      <xdr:nvSpPr>
        <xdr:cNvPr id="270" name="テキスト ボックス 269"/>
        <xdr:cNvSpPr txBox="1"/>
      </xdr:nvSpPr>
      <xdr:spPr>
        <a:xfrm>
          <a:off x="12623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40822</xdr:rowOff>
    </xdr:from>
    <xdr:to>
      <xdr:col>82</xdr:col>
      <xdr:colOff>158750</xdr:colOff>
      <xdr:row>53</xdr:row>
      <xdr:rowOff>142422</xdr:rowOff>
    </xdr:to>
    <xdr:sp macro="" textlink="">
      <xdr:nvSpPr>
        <xdr:cNvPr id="276" name="楕円 275"/>
        <xdr:cNvSpPr/>
      </xdr:nvSpPr>
      <xdr:spPr>
        <a:xfrm>
          <a:off x="16459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120849</xdr:rowOff>
    </xdr:from>
    <xdr:ext cx="762000" cy="259045"/>
    <xdr:sp macro="" textlink="">
      <xdr:nvSpPr>
        <xdr:cNvPr id="277" name="その他該当値テキスト"/>
        <xdr:cNvSpPr txBox="1"/>
      </xdr:nvSpPr>
      <xdr:spPr>
        <a:xfrm>
          <a:off x="16598900" y="903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40822</xdr:rowOff>
    </xdr:from>
    <xdr:to>
      <xdr:col>78</xdr:col>
      <xdr:colOff>120650</xdr:colOff>
      <xdr:row>53</xdr:row>
      <xdr:rowOff>142422</xdr:rowOff>
    </xdr:to>
    <xdr:sp macro="" textlink="">
      <xdr:nvSpPr>
        <xdr:cNvPr id="278" name="楕円 277"/>
        <xdr:cNvSpPr/>
      </xdr:nvSpPr>
      <xdr:spPr>
        <a:xfrm>
          <a:off x="15621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152599</xdr:rowOff>
    </xdr:from>
    <xdr:ext cx="736600" cy="259045"/>
    <xdr:sp macro="" textlink="">
      <xdr:nvSpPr>
        <xdr:cNvPr id="279" name="テキスト ボックス 278"/>
        <xdr:cNvSpPr txBox="1"/>
      </xdr:nvSpPr>
      <xdr:spPr>
        <a:xfrm>
          <a:off x="15290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51707</xdr:rowOff>
    </xdr:from>
    <xdr:to>
      <xdr:col>74</xdr:col>
      <xdr:colOff>31750</xdr:colOff>
      <xdr:row>53</xdr:row>
      <xdr:rowOff>153307</xdr:rowOff>
    </xdr:to>
    <xdr:sp macro="" textlink="">
      <xdr:nvSpPr>
        <xdr:cNvPr id="280" name="楕円 279"/>
        <xdr:cNvSpPr/>
      </xdr:nvSpPr>
      <xdr:spPr>
        <a:xfrm>
          <a:off x="14732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163484</xdr:rowOff>
    </xdr:from>
    <xdr:ext cx="762000" cy="259045"/>
    <xdr:sp macro="" textlink="">
      <xdr:nvSpPr>
        <xdr:cNvPr id="281" name="テキスト ボックス 280"/>
        <xdr:cNvSpPr txBox="1"/>
      </xdr:nvSpPr>
      <xdr:spPr>
        <a:xfrm>
          <a:off x="14401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8165</xdr:rowOff>
    </xdr:from>
    <xdr:to>
      <xdr:col>69</xdr:col>
      <xdr:colOff>142875</xdr:colOff>
      <xdr:row>53</xdr:row>
      <xdr:rowOff>109765</xdr:rowOff>
    </xdr:to>
    <xdr:sp macro="" textlink="">
      <xdr:nvSpPr>
        <xdr:cNvPr id="282" name="楕円 281"/>
        <xdr:cNvSpPr/>
      </xdr:nvSpPr>
      <xdr:spPr>
        <a:xfrm>
          <a:off x="13843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119942</xdr:rowOff>
    </xdr:from>
    <xdr:ext cx="762000" cy="259045"/>
    <xdr:sp macro="" textlink="">
      <xdr:nvSpPr>
        <xdr:cNvPr id="283" name="テキスト ボックス 282"/>
        <xdr:cNvSpPr txBox="1"/>
      </xdr:nvSpPr>
      <xdr:spPr>
        <a:xfrm>
          <a:off x="13512800" y="88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52</xdr:row>
      <xdr:rowOff>157843</xdr:rowOff>
    </xdr:from>
    <xdr:to>
      <xdr:col>65</xdr:col>
      <xdr:colOff>53975</xdr:colOff>
      <xdr:row>53</xdr:row>
      <xdr:rowOff>87993</xdr:rowOff>
    </xdr:to>
    <xdr:sp macro="" textlink="">
      <xdr:nvSpPr>
        <xdr:cNvPr id="284" name="楕円 283"/>
        <xdr:cNvSpPr/>
      </xdr:nvSpPr>
      <xdr:spPr>
        <a:xfrm>
          <a:off x="12954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98170</xdr:rowOff>
    </xdr:from>
    <xdr:ext cx="762000" cy="259045"/>
    <xdr:sp macro="" textlink="">
      <xdr:nvSpPr>
        <xdr:cNvPr id="285" name="テキスト ボックス 284"/>
        <xdr:cNvSpPr txBox="1"/>
      </xdr:nvSpPr>
      <xdr:spPr>
        <a:xfrm>
          <a:off x="12623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ついては、新ごみ処理施設稼働に係る甲府・峡東地域ごみ処理施設事務組合への運営管理等負担金の増等に伴う経常経費充当一般財源の増はあったものの、市税収入等の増に伴う経常一般財源も増となったため、数値に大きな変動は無い。</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152146</xdr:rowOff>
    </xdr:from>
    <xdr:to>
      <xdr:col>82</xdr:col>
      <xdr:colOff>107950</xdr:colOff>
      <xdr:row>41</xdr:row>
      <xdr:rowOff>161290</xdr:rowOff>
    </xdr:to>
    <xdr:cxnSp macro="">
      <xdr:nvCxnSpPr>
        <xdr:cNvPr id="316" name="直線コネクタ 315"/>
        <xdr:cNvCxnSpPr/>
      </xdr:nvCxnSpPr>
      <xdr:spPr>
        <a:xfrm flipV="1">
          <a:off x="15671800" y="7181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131589</xdr:rowOff>
    </xdr:from>
    <xdr:ext cx="762000" cy="259045"/>
    <xdr:sp macro="" textlink="">
      <xdr:nvSpPr>
        <xdr:cNvPr id="317" name="補助費等平均値テキスト"/>
        <xdr:cNvSpPr txBox="1"/>
      </xdr:nvSpPr>
      <xdr:spPr>
        <a:xfrm>
          <a:off x="16598900" y="5960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161290</xdr:rowOff>
    </xdr:from>
    <xdr:to>
      <xdr:col>78</xdr:col>
      <xdr:colOff>69850</xdr:colOff>
      <xdr:row>41</xdr:row>
      <xdr:rowOff>161290</xdr:rowOff>
    </xdr:to>
    <xdr:cxnSp macro="">
      <xdr:nvCxnSpPr>
        <xdr:cNvPr id="319" name="直線コネクタ 318"/>
        <xdr:cNvCxnSpPr/>
      </xdr:nvCxnSpPr>
      <xdr:spPr>
        <a:xfrm>
          <a:off x="14782800" y="7190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1" name="テキスト ボックス 320"/>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133858</xdr:rowOff>
    </xdr:from>
    <xdr:to>
      <xdr:col>73</xdr:col>
      <xdr:colOff>180975</xdr:colOff>
      <xdr:row>41</xdr:row>
      <xdr:rowOff>161290</xdr:rowOff>
    </xdr:to>
    <xdr:cxnSp macro="">
      <xdr:nvCxnSpPr>
        <xdr:cNvPr id="322" name="直線コネクタ 321"/>
        <xdr:cNvCxnSpPr/>
      </xdr:nvCxnSpPr>
      <xdr:spPr>
        <a:xfrm>
          <a:off x="13893800" y="7163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133858</xdr:rowOff>
    </xdr:from>
    <xdr:to>
      <xdr:col>69</xdr:col>
      <xdr:colOff>92075</xdr:colOff>
      <xdr:row>41</xdr:row>
      <xdr:rowOff>161290</xdr:rowOff>
    </xdr:to>
    <xdr:cxnSp macro="">
      <xdr:nvCxnSpPr>
        <xdr:cNvPr id="325" name="直線コネクタ 324"/>
        <xdr:cNvCxnSpPr/>
      </xdr:nvCxnSpPr>
      <xdr:spPr>
        <a:xfrm flipV="1">
          <a:off x="13004800" y="71633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7" name="テキスト ボックス 326"/>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29" name="テキスト ボックス 328"/>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101346</xdr:rowOff>
    </xdr:from>
    <xdr:to>
      <xdr:col>82</xdr:col>
      <xdr:colOff>158750</xdr:colOff>
      <xdr:row>42</xdr:row>
      <xdr:rowOff>31496</xdr:rowOff>
    </xdr:to>
    <xdr:sp macro="" textlink="">
      <xdr:nvSpPr>
        <xdr:cNvPr id="335" name="楕円 334"/>
        <xdr:cNvSpPr/>
      </xdr:nvSpPr>
      <xdr:spPr>
        <a:xfrm>
          <a:off x="16459200" y="71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41</xdr:row>
      <xdr:rowOff>9923</xdr:rowOff>
    </xdr:from>
    <xdr:ext cx="762000" cy="259045"/>
    <xdr:sp macro="" textlink="">
      <xdr:nvSpPr>
        <xdr:cNvPr id="336" name="補助費等該当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110490</xdr:rowOff>
    </xdr:from>
    <xdr:to>
      <xdr:col>78</xdr:col>
      <xdr:colOff>120650</xdr:colOff>
      <xdr:row>42</xdr:row>
      <xdr:rowOff>40640</xdr:rowOff>
    </xdr:to>
    <xdr:sp macro="" textlink="">
      <xdr:nvSpPr>
        <xdr:cNvPr id="337" name="楕円 336"/>
        <xdr:cNvSpPr/>
      </xdr:nvSpPr>
      <xdr:spPr>
        <a:xfrm>
          <a:off x="15621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25417</xdr:rowOff>
    </xdr:from>
    <xdr:ext cx="736600" cy="259045"/>
    <xdr:sp macro="" textlink="">
      <xdr:nvSpPr>
        <xdr:cNvPr id="338" name="テキスト ボックス 337"/>
        <xdr:cNvSpPr txBox="1"/>
      </xdr:nvSpPr>
      <xdr:spPr>
        <a:xfrm>
          <a:off x="15290800" y="722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110490</xdr:rowOff>
    </xdr:from>
    <xdr:to>
      <xdr:col>74</xdr:col>
      <xdr:colOff>31750</xdr:colOff>
      <xdr:row>42</xdr:row>
      <xdr:rowOff>40640</xdr:rowOff>
    </xdr:to>
    <xdr:sp macro="" textlink="">
      <xdr:nvSpPr>
        <xdr:cNvPr id="339" name="楕円 338"/>
        <xdr:cNvSpPr/>
      </xdr:nvSpPr>
      <xdr:spPr>
        <a:xfrm>
          <a:off x="14732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25417</xdr:rowOff>
    </xdr:from>
    <xdr:ext cx="762000" cy="259045"/>
    <xdr:sp macro="" textlink="">
      <xdr:nvSpPr>
        <xdr:cNvPr id="340" name="テキスト ボックス 339"/>
        <xdr:cNvSpPr txBox="1"/>
      </xdr:nvSpPr>
      <xdr:spPr>
        <a:xfrm>
          <a:off x="14401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83058</xdr:rowOff>
    </xdr:from>
    <xdr:to>
      <xdr:col>69</xdr:col>
      <xdr:colOff>142875</xdr:colOff>
      <xdr:row>42</xdr:row>
      <xdr:rowOff>13208</xdr:rowOff>
    </xdr:to>
    <xdr:sp macro="" textlink="">
      <xdr:nvSpPr>
        <xdr:cNvPr id="341" name="楕円 340"/>
        <xdr:cNvSpPr/>
      </xdr:nvSpPr>
      <xdr:spPr>
        <a:xfrm>
          <a:off x="13843000" y="71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169435</xdr:rowOff>
    </xdr:from>
    <xdr:ext cx="762000" cy="259045"/>
    <xdr:sp macro="" textlink="">
      <xdr:nvSpPr>
        <xdr:cNvPr id="342" name="テキスト ボックス 341"/>
        <xdr:cNvSpPr txBox="1"/>
      </xdr:nvSpPr>
      <xdr:spPr>
        <a:xfrm>
          <a:off x="13512800" y="719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110490</xdr:rowOff>
    </xdr:from>
    <xdr:to>
      <xdr:col>65</xdr:col>
      <xdr:colOff>53975</xdr:colOff>
      <xdr:row>42</xdr:row>
      <xdr:rowOff>40640</xdr:rowOff>
    </xdr:to>
    <xdr:sp macro="" textlink="">
      <xdr:nvSpPr>
        <xdr:cNvPr id="343" name="楕円 342"/>
        <xdr:cNvSpPr/>
      </xdr:nvSpPr>
      <xdr:spPr>
        <a:xfrm>
          <a:off x="12954000" y="71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25417</xdr:rowOff>
    </xdr:from>
    <xdr:ext cx="762000" cy="259045"/>
    <xdr:sp macro="" textlink="">
      <xdr:nvSpPr>
        <xdr:cNvPr id="344" name="テキスト ボックス 343"/>
        <xdr:cNvSpPr txBox="1"/>
      </xdr:nvSpPr>
      <xdr:spPr>
        <a:xfrm>
          <a:off x="12623800" y="722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公債費に係る経常収支比率については、一般廃棄物処理事業債の償還終了に係る元金償還金の減等に伴う経常経費充当一般財源の減により、前年度を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ポイントとなった。</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137886</xdr:rowOff>
    </xdr:from>
    <xdr:to>
      <xdr:col>24</xdr:col>
      <xdr:colOff>25400</xdr:colOff>
      <xdr:row>79</xdr:row>
      <xdr:rowOff>9979</xdr:rowOff>
    </xdr:to>
    <xdr:cxnSp macro="">
      <xdr:nvCxnSpPr>
        <xdr:cNvPr id="379" name="直線コネクタ 378"/>
        <xdr:cNvCxnSpPr/>
      </xdr:nvCxnSpPr>
      <xdr:spPr>
        <a:xfrm flipV="1">
          <a:off x="3987800" y="135109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79120</xdr:rowOff>
    </xdr:from>
    <xdr:ext cx="762000" cy="259045"/>
    <xdr:sp macro="" textlink="">
      <xdr:nvSpPr>
        <xdr:cNvPr id="380" name="公債費平均値テキスト"/>
        <xdr:cNvSpPr txBox="1"/>
      </xdr:nvSpPr>
      <xdr:spPr>
        <a:xfrm>
          <a:off x="4914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9979</xdr:rowOff>
    </xdr:from>
    <xdr:to>
      <xdr:col>19</xdr:col>
      <xdr:colOff>187325</xdr:colOff>
      <xdr:row>79</xdr:row>
      <xdr:rowOff>9979</xdr:rowOff>
    </xdr:to>
    <xdr:cxnSp macro="">
      <xdr:nvCxnSpPr>
        <xdr:cNvPr id="382" name="直線コネクタ 381"/>
        <xdr:cNvCxnSpPr/>
      </xdr:nvCxnSpPr>
      <xdr:spPr>
        <a:xfrm>
          <a:off x="3098800" y="135545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90006</xdr:rowOff>
    </xdr:from>
    <xdr:ext cx="736600" cy="259045"/>
    <xdr:sp macro="" textlink="">
      <xdr:nvSpPr>
        <xdr:cNvPr id="384" name="テキスト ボックス 383"/>
        <xdr:cNvSpPr txBox="1"/>
      </xdr:nvSpPr>
      <xdr:spPr>
        <a:xfrm>
          <a:off x="3606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39914</xdr:rowOff>
    </xdr:from>
    <xdr:to>
      <xdr:col>15</xdr:col>
      <xdr:colOff>98425</xdr:colOff>
      <xdr:row>79</xdr:row>
      <xdr:rowOff>9979</xdr:rowOff>
    </xdr:to>
    <xdr:cxnSp macro="">
      <xdr:nvCxnSpPr>
        <xdr:cNvPr id="385" name="直線コネクタ 384"/>
        <xdr:cNvCxnSpPr/>
      </xdr:nvCxnSpPr>
      <xdr:spPr>
        <a:xfrm>
          <a:off x="2209800" y="134130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144434</xdr:rowOff>
    </xdr:from>
    <xdr:ext cx="762000" cy="259045"/>
    <xdr:sp macro="" textlink="">
      <xdr:nvSpPr>
        <xdr:cNvPr id="387" name="テキスト ボックス 386"/>
        <xdr:cNvSpPr txBox="1"/>
      </xdr:nvSpPr>
      <xdr:spPr>
        <a:xfrm>
          <a:off x="2717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7257</xdr:rowOff>
    </xdr:from>
    <xdr:to>
      <xdr:col>11</xdr:col>
      <xdr:colOff>9525</xdr:colOff>
      <xdr:row>78</xdr:row>
      <xdr:rowOff>39914</xdr:rowOff>
    </xdr:to>
    <xdr:cxnSp macro="">
      <xdr:nvCxnSpPr>
        <xdr:cNvPr id="388" name="直線コネクタ 387"/>
        <xdr:cNvCxnSpPr/>
      </xdr:nvCxnSpPr>
      <xdr:spPr>
        <a:xfrm>
          <a:off x="1320800" y="13380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87086</xdr:rowOff>
    </xdr:from>
    <xdr:to>
      <xdr:col>24</xdr:col>
      <xdr:colOff>76200</xdr:colOff>
      <xdr:row>79</xdr:row>
      <xdr:rowOff>17236</xdr:rowOff>
    </xdr:to>
    <xdr:sp macro="" textlink="">
      <xdr:nvSpPr>
        <xdr:cNvPr id="398" name="楕円 397"/>
        <xdr:cNvSpPr/>
      </xdr:nvSpPr>
      <xdr:spPr>
        <a:xfrm>
          <a:off x="47752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59163</xdr:rowOff>
    </xdr:from>
    <xdr:ext cx="762000" cy="259045"/>
    <xdr:sp macro="" textlink="">
      <xdr:nvSpPr>
        <xdr:cNvPr id="399" name="公債費該当値テキスト"/>
        <xdr:cNvSpPr txBox="1"/>
      </xdr:nvSpPr>
      <xdr:spPr>
        <a:xfrm>
          <a:off x="4914900" y="13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130629</xdr:rowOff>
    </xdr:from>
    <xdr:to>
      <xdr:col>20</xdr:col>
      <xdr:colOff>38100</xdr:colOff>
      <xdr:row>79</xdr:row>
      <xdr:rowOff>60779</xdr:rowOff>
    </xdr:to>
    <xdr:sp macro="" textlink="">
      <xdr:nvSpPr>
        <xdr:cNvPr id="400" name="楕円 399"/>
        <xdr:cNvSpPr/>
      </xdr:nvSpPr>
      <xdr:spPr>
        <a:xfrm>
          <a:off x="3937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45556</xdr:rowOff>
    </xdr:from>
    <xdr:ext cx="736600" cy="259045"/>
    <xdr:sp macro="" textlink="">
      <xdr:nvSpPr>
        <xdr:cNvPr id="401" name="テキスト ボックス 400"/>
        <xdr:cNvSpPr txBox="1"/>
      </xdr:nvSpPr>
      <xdr:spPr>
        <a:xfrm>
          <a:off x="3606800" y="13590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130629</xdr:rowOff>
    </xdr:from>
    <xdr:to>
      <xdr:col>15</xdr:col>
      <xdr:colOff>149225</xdr:colOff>
      <xdr:row>79</xdr:row>
      <xdr:rowOff>60779</xdr:rowOff>
    </xdr:to>
    <xdr:sp macro="" textlink="">
      <xdr:nvSpPr>
        <xdr:cNvPr id="402" name="楕円 401"/>
        <xdr:cNvSpPr/>
      </xdr:nvSpPr>
      <xdr:spPr>
        <a:xfrm>
          <a:off x="3048000" y="1350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403" name="テキスト ボックス 402"/>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160564</xdr:rowOff>
    </xdr:from>
    <xdr:to>
      <xdr:col>11</xdr:col>
      <xdr:colOff>60325</xdr:colOff>
      <xdr:row>78</xdr:row>
      <xdr:rowOff>90714</xdr:rowOff>
    </xdr:to>
    <xdr:sp macro="" textlink="">
      <xdr:nvSpPr>
        <xdr:cNvPr id="404" name="楕円 403"/>
        <xdr:cNvSpPr/>
      </xdr:nvSpPr>
      <xdr:spPr>
        <a:xfrm>
          <a:off x="21590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100891</xdr:rowOff>
    </xdr:from>
    <xdr:ext cx="762000" cy="259045"/>
    <xdr:sp macro="" textlink="">
      <xdr:nvSpPr>
        <xdr:cNvPr id="405" name="テキスト ボックス 404"/>
        <xdr:cNvSpPr txBox="1"/>
      </xdr:nvSpPr>
      <xdr:spPr>
        <a:xfrm>
          <a:off x="1828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127907</xdr:rowOff>
    </xdr:from>
    <xdr:to>
      <xdr:col>6</xdr:col>
      <xdr:colOff>171450</xdr:colOff>
      <xdr:row>78</xdr:row>
      <xdr:rowOff>58057</xdr:rowOff>
    </xdr:to>
    <xdr:sp macro="" textlink="">
      <xdr:nvSpPr>
        <xdr:cNvPr id="406" name="楕円 405"/>
        <xdr:cNvSpPr/>
      </xdr:nvSpPr>
      <xdr:spPr>
        <a:xfrm>
          <a:off x="1270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68234</xdr:rowOff>
    </xdr:from>
    <xdr:ext cx="762000" cy="259045"/>
    <xdr:sp macro="" textlink="">
      <xdr:nvSpPr>
        <xdr:cNvPr id="407" name="テキスト ボックス 406"/>
        <xdr:cNvSpPr txBox="1"/>
      </xdr:nvSpPr>
      <xdr:spPr>
        <a:xfrm>
          <a:off x="939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公債費以外の経常収支比率については、中核市移行に係る職員数の増などにより、前年度を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ポイント下回る</a:t>
          </a:r>
          <a:r>
            <a:rPr kumimoji="1" lang="en-US" altLang="ja-JP" sz="1300">
              <a:latin typeface="ＭＳ Ｐゴシック" panose="020B0600070205080204" pitchFamily="50" charset="-128"/>
              <a:ea typeface="ＭＳ Ｐゴシック" panose="020B0600070205080204" pitchFamily="50" charset="-128"/>
            </a:rPr>
            <a:t>80.4</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78</xdr:row>
      <xdr:rowOff>159004</xdr:rowOff>
    </xdr:to>
    <xdr:cxnSp macro="">
      <xdr:nvCxnSpPr>
        <xdr:cNvPr id="438" name="直線コネクタ 437"/>
        <xdr:cNvCxnSpPr/>
      </xdr:nvCxnSpPr>
      <xdr:spPr>
        <a:xfrm flipV="1">
          <a:off x="15671800" y="1351838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5859</xdr:rowOff>
    </xdr:from>
    <xdr:ext cx="762000" cy="259045"/>
    <xdr:sp macro="" textlink="">
      <xdr:nvSpPr>
        <xdr:cNvPr id="439" name="公債費以外平均値テキスト"/>
        <xdr:cNvSpPr txBox="1"/>
      </xdr:nvSpPr>
      <xdr:spPr>
        <a:xfrm>
          <a:off x="16598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113285</xdr:rowOff>
    </xdr:from>
    <xdr:to>
      <xdr:col>78</xdr:col>
      <xdr:colOff>69850</xdr:colOff>
      <xdr:row>78</xdr:row>
      <xdr:rowOff>159004</xdr:rowOff>
    </xdr:to>
    <xdr:cxnSp macro="">
      <xdr:nvCxnSpPr>
        <xdr:cNvPr id="441" name="直線コネクタ 440"/>
        <xdr:cNvCxnSpPr/>
      </xdr:nvCxnSpPr>
      <xdr:spPr>
        <a:xfrm>
          <a:off x="14782800" y="13486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43" name="テキスト ボックス 442"/>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113285</xdr:rowOff>
    </xdr:to>
    <xdr:cxnSp macro="">
      <xdr:nvCxnSpPr>
        <xdr:cNvPr id="444" name="直線コネクタ 443"/>
        <xdr:cNvCxnSpPr/>
      </xdr:nvCxnSpPr>
      <xdr:spPr>
        <a:xfrm>
          <a:off x="13893800" y="13344652"/>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46" name="テキスト ボックス 445"/>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152146</xdr:rowOff>
    </xdr:to>
    <xdr:cxnSp macro="">
      <xdr:nvCxnSpPr>
        <xdr:cNvPr id="447" name="直線コネクタ 446"/>
        <xdr:cNvCxnSpPr/>
      </xdr:nvCxnSpPr>
      <xdr:spPr>
        <a:xfrm flipV="1">
          <a:off x="13004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57" name="楕円 456"/>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58"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108204</xdr:rowOff>
    </xdr:from>
    <xdr:to>
      <xdr:col>78</xdr:col>
      <xdr:colOff>120650</xdr:colOff>
      <xdr:row>79</xdr:row>
      <xdr:rowOff>38354</xdr:rowOff>
    </xdr:to>
    <xdr:sp macro="" textlink="">
      <xdr:nvSpPr>
        <xdr:cNvPr id="459" name="楕円 458"/>
        <xdr:cNvSpPr/>
      </xdr:nvSpPr>
      <xdr:spPr>
        <a:xfrm>
          <a:off x="15621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23131</xdr:rowOff>
    </xdr:from>
    <xdr:ext cx="736600" cy="259045"/>
    <xdr:sp macro="" textlink="">
      <xdr:nvSpPr>
        <xdr:cNvPr id="460" name="テキスト ボックス 459"/>
        <xdr:cNvSpPr txBox="1"/>
      </xdr:nvSpPr>
      <xdr:spPr>
        <a:xfrm>
          <a:off x="15290800" y="13567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62485</xdr:rowOff>
    </xdr:from>
    <xdr:to>
      <xdr:col>74</xdr:col>
      <xdr:colOff>31750</xdr:colOff>
      <xdr:row>78</xdr:row>
      <xdr:rowOff>164085</xdr:rowOff>
    </xdr:to>
    <xdr:sp macro="" textlink="">
      <xdr:nvSpPr>
        <xdr:cNvPr id="461" name="楕円 460"/>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148862</xdr:rowOff>
    </xdr:from>
    <xdr:ext cx="762000" cy="259045"/>
    <xdr:sp macro="" textlink="">
      <xdr:nvSpPr>
        <xdr:cNvPr id="462" name="テキスト ボックス 461"/>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63" name="楕円 462"/>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64" name="テキスト ボックス 463"/>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65" name="楕円 464"/>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66" name="テキスト ボックス 465"/>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103645</xdr:rowOff>
    </xdr:from>
    <xdr:to>
      <xdr:col>29</xdr:col>
      <xdr:colOff>127000</xdr:colOff>
      <xdr:row>15</xdr:row>
      <xdr:rowOff>131572</xdr:rowOff>
    </xdr:to>
    <xdr:cxnSp macro="">
      <xdr:nvCxnSpPr>
        <xdr:cNvPr id="50" name="直線コネクタ 49"/>
        <xdr:cNvCxnSpPr/>
      </xdr:nvCxnSpPr>
      <xdr:spPr bwMode="auto">
        <a:xfrm flipV="1">
          <a:off x="5003800" y="2723020"/>
          <a:ext cx="647700" cy="27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8158</xdr:rowOff>
    </xdr:from>
    <xdr:ext cx="762000" cy="259045"/>
    <xdr:sp macro="" textlink="">
      <xdr:nvSpPr>
        <xdr:cNvPr id="51" name="人口1人当たり決算額の推移平均値テキスト130"/>
        <xdr:cNvSpPr txBox="1"/>
      </xdr:nvSpPr>
      <xdr:spPr>
        <a:xfrm>
          <a:off x="5740400" y="2970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131572</xdr:rowOff>
    </xdr:from>
    <xdr:to>
      <xdr:col>26</xdr:col>
      <xdr:colOff>50800</xdr:colOff>
      <xdr:row>16</xdr:row>
      <xdr:rowOff>10833</xdr:rowOff>
    </xdr:to>
    <xdr:cxnSp macro="">
      <xdr:nvCxnSpPr>
        <xdr:cNvPr id="53" name="直線コネクタ 52"/>
        <xdr:cNvCxnSpPr/>
      </xdr:nvCxnSpPr>
      <xdr:spPr bwMode="auto">
        <a:xfrm flipV="1">
          <a:off x="4305300" y="2750947"/>
          <a:ext cx="698500" cy="50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149852</xdr:rowOff>
    </xdr:from>
    <xdr:ext cx="736600" cy="259045"/>
    <xdr:sp macro="" textlink="">
      <xdr:nvSpPr>
        <xdr:cNvPr id="55" name="テキスト ボックス 54"/>
        <xdr:cNvSpPr txBox="1"/>
      </xdr:nvSpPr>
      <xdr:spPr>
        <a:xfrm>
          <a:off x="4622800" y="3112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10833</xdr:rowOff>
    </xdr:from>
    <xdr:to>
      <xdr:col>22</xdr:col>
      <xdr:colOff>114300</xdr:colOff>
      <xdr:row>16</xdr:row>
      <xdr:rowOff>40170</xdr:rowOff>
    </xdr:to>
    <xdr:cxnSp macro="">
      <xdr:nvCxnSpPr>
        <xdr:cNvPr id="56" name="直線コネクタ 55"/>
        <xdr:cNvCxnSpPr/>
      </xdr:nvCxnSpPr>
      <xdr:spPr bwMode="auto">
        <a:xfrm flipV="1">
          <a:off x="3606800" y="2801658"/>
          <a:ext cx="698500" cy="29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12044</xdr:rowOff>
    </xdr:from>
    <xdr:ext cx="762000" cy="259045"/>
    <xdr:sp macro="" textlink="">
      <xdr:nvSpPr>
        <xdr:cNvPr id="58" name="テキスト ボックス 57"/>
        <xdr:cNvSpPr txBox="1"/>
      </xdr:nvSpPr>
      <xdr:spPr>
        <a:xfrm>
          <a:off x="39243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40170</xdr:rowOff>
    </xdr:from>
    <xdr:to>
      <xdr:col>18</xdr:col>
      <xdr:colOff>177800</xdr:colOff>
      <xdr:row>16</xdr:row>
      <xdr:rowOff>80823</xdr:rowOff>
    </xdr:to>
    <xdr:cxnSp macro="">
      <xdr:nvCxnSpPr>
        <xdr:cNvPr id="59" name="直線コネクタ 58"/>
        <xdr:cNvCxnSpPr/>
      </xdr:nvCxnSpPr>
      <xdr:spPr bwMode="auto">
        <a:xfrm flipV="1">
          <a:off x="2908300" y="2830995"/>
          <a:ext cx="698500" cy="4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160024</xdr:rowOff>
    </xdr:from>
    <xdr:ext cx="762000" cy="259045"/>
    <xdr:sp macro="" textlink="">
      <xdr:nvSpPr>
        <xdr:cNvPr id="61" name="テキスト ボックス 60"/>
        <xdr:cNvSpPr txBox="1"/>
      </xdr:nvSpPr>
      <xdr:spPr>
        <a:xfrm>
          <a:off x="32258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37304</xdr:rowOff>
    </xdr:from>
    <xdr:ext cx="762000" cy="259045"/>
    <xdr:sp macro="" textlink="">
      <xdr:nvSpPr>
        <xdr:cNvPr id="63" name="テキスト ボックス 62"/>
        <xdr:cNvSpPr txBox="1"/>
      </xdr:nvSpPr>
      <xdr:spPr>
        <a:xfrm>
          <a:off x="25273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52845</xdr:rowOff>
    </xdr:from>
    <xdr:to>
      <xdr:col>29</xdr:col>
      <xdr:colOff>177800</xdr:colOff>
      <xdr:row>15</xdr:row>
      <xdr:rowOff>154445</xdr:rowOff>
    </xdr:to>
    <xdr:sp macro="" textlink="">
      <xdr:nvSpPr>
        <xdr:cNvPr id="69" name="楕円 68"/>
        <xdr:cNvSpPr/>
      </xdr:nvSpPr>
      <xdr:spPr bwMode="auto">
        <a:xfrm>
          <a:off x="5600700" y="267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69372</xdr:rowOff>
    </xdr:from>
    <xdr:ext cx="762000" cy="259045"/>
    <xdr:sp macro="" textlink="">
      <xdr:nvSpPr>
        <xdr:cNvPr id="70" name="人口1人当たり決算額の推移該当値テキスト130"/>
        <xdr:cNvSpPr txBox="1"/>
      </xdr:nvSpPr>
      <xdr:spPr>
        <a:xfrm>
          <a:off x="5740400" y="25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80772</xdr:rowOff>
    </xdr:from>
    <xdr:to>
      <xdr:col>26</xdr:col>
      <xdr:colOff>101600</xdr:colOff>
      <xdr:row>16</xdr:row>
      <xdr:rowOff>10922</xdr:rowOff>
    </xdr:to>
    <xdr:sp macro="" textlink="">
      <xdr:nvSpPr>
        <xdr:cNvPr id="71" name="楕円 70"/>
        <xdr:cNvSpPr/>
      </xdr:nvSpPr>
      <xdr:spPr bwMode="auto">
        <a:xfrm>
          <a:off x="4953000" y="270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21099</xdr:rowOff>
    </xdr:from>
    <xdr:ext cx="736600" cy="259045"/>
    <xdr:sp macro="" textlink="">
      <xdr:nvSpPr>
        <xdr:cNvPr id="72" name="テキスト ボックス 71"/>
        <xdr:cNvSpPr txBox="1"/>
      </xdr:nvSpPr>
      <xdr:spPr>
        <a:xfrm>
          <a:off x="4622800" y="2469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131483</xdr:rowOff>
    </xdr:from>
    <xdr:to>
      <xdr:col>22</xdr:col>
      <xdr:colOff>165100</xdr:colOff>
      <xdr:row>16</xdr:row>
      <xdr:rowOff>61633</xdr:rowOff>
    </xdr:to>
    <xdr:sp macro="" textlink="">
      <xdr:nvSpPr>
        <xdr:cNvPr id="73" name="楕円 72"/>
        <xdr:cNvSpPr/>
      </xdr:nvSpPr>
      <xdr:spPr bwMode="auto">
        <a:xfrm>
          <a:off x="4254500" y="2750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71810</xdr:rowOff>
    </xdr:from>
    <xdr:ext cx="762000" cy="259045"/>
    <xdr:sp macro="" textlink="">
      <xdr:nvSpPr>
        <xdr:cNvPr id="74" name="テキスト ボックス 73"/>
        <xdr:cNvSpPr txBox="1"/>
      </xdr:nvSpPr>
      <xdr:spPr>
        <a:xfrm>
          <a:off x="3924300" y="251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160820</xdr:rowOff>
    </xdr:from>
    <xdr:to>
      <xdr:col>19</xdr:col>
      <xdr:colOff>38100</xdr:colOff>
      <xdr:row>16</xdr:row>
      <xdr:rowOff>90970</xdr:rowOff>
    </xdr:to>
    <xdr:sp macro="" textlink="">
      <xdr:nvSpPr>
        <xdr:cNvPr id="75" name="楕円 74"/>
        <xdr:cNvSpPr/>
      </xdr:nvSpPr>
      <xdr:spPr bwMode="auto">
        <a:xfrm>
          <a:off x="3556000" y="2780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101147</xdr:rowOff>
    </xdr:from>
    <xdr:ext cx="762000" cy="259045"/>
    <xdr:sp macro="" textlink="">
      <xdr:nvSpPr>
        <xdr:cNvPr id="76" name="テキスト ボックス 75"/>
        <xdr:cNvSpPr txBox="1"/>
      </xdr:nvSpPr>
      <xdr:spPr>
        <a:xfrm>
          <a:off x="3225800" y="254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30023</xdr:rowOff>
    </xdr:from>
    <xdr:to>
      <xdr:col>15</xdr:col>
      <xdr:colOff>101600</xdr:colOff>
      <xdr:row>16</xdr:row>
      <xdr:rowOff>131623</xdr:rowOff>
    </xdr:to>
    <xdr:sp macro="" textlink="">
      <xdr:nvSpPr>
        <xdr:cNvPr id="77" name="楕円 76"/>
        <xdr:cNvSpPr/>
      </xdr:nvSpPr>
      <xdr:spPr bwMode="auto">
        <a:xfrm>
          <a:off x="2857500" y="2820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141800</xdr:rowOff>
    </xdr:from>
    <xdr:ext cx="762000" cy="259045"/>
    <xdr:sp macro="" textlink="">
      <xdr:nvSpPr>
        <xdr:cNvPr id="78" name="テキスト ボックス 77"/>
        <xdr:cNvSpPr txBox="1"/>
      </xdr:nvSpPr>
      <xdr:spPr>
        <a:xfrm>
          <a:off x="2527300" y="258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109321</xdr:rowOff>
    </xdr:from>
    <xdr:to>
      <xdr:col>29</xdr:col>
      <xdr:colOff>127000</xdr:colOff>
      <xdr:row>35</xdr:row>
      <xdr:rowOff>116713</xdr:rowOff>
    </xdr:to>
    <xdr:cxnSp macro="">
      <xdr:nvCxnSpPr>
        <xdr:cNvPr id="111" name="直線コネクタ 110"/>
        <xdr:cNvCxnSpPr/>
      </xdr:nvCxnSpPr>
      <xdr:spPr bwMode="auto">
        <a:xfrm>
          <a:off x="5003800" y="6719671"/>
          <a:ext cx="647700" cy="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230128</xdr:rowOff>
    </xdr:from>
    <xdr:ext cx="762000" cy="259045"/>
    <xdr:sp macro="" textlink="">
      <xdr:nvSpPr>
        <xdr:cNvPr id="112" name="人口1人当たり決算額の推移平均値テキスト445"/>
        <xdr:cNvSpPr txBox="1"/>
      </xdr:nvSpPr>
      <xdr:spPr>
        <a:xfrm>
          <a:off x="5740400" y="6840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65125</xdr:rowOff>
    </xdr:from>
    <xdr:to>
      <xdr:col>26</xdr:col>
      <xdr:colOff>50800</xdr:colOff>
      <xdr:row>35</xdr:row>
      <xdr:rowOff>109321</xdr:rowOff>
    </xdr:to>
    <xdr:cxnSp macro="">
      <xdr:nvCxnSpPr>
        <xdr:cNvPr id="114" name="直線コネクタ 113"/>
        <xdr:cNvCxnSpPr/>
      </xdr:nvCxnSpPr>
      <xdr:spPr bwMode="auto">
        <a:xfrm>
          <a:off x="4305300" y="6675475"/>
          <a:ext cx="698500" cy="4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277144</xdr:rowOff>
    </xdr:from>
    <xdr:ext cx="736600" cy="259045"/>
    <xdr:sp macro="" textlink="">
      <xdr:nvSpPr>
        <xdr:cNvPr id="116" name="テキスト ボックス 115"/>
        <xdr:cNvSpPr txBox="1"/>
      </xdr:nvSpPr>
      <xdr:spPr>
        <a:xfrm>
          <a:off x="4622800" y="6887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26301</xdr:rowOff>
    </xdr:from>
    <xdr:to>
      <xdr:col>22</xdr:col>
      <xdr:colOff>114300</xdr:colOff>
      <xdr:row>35</xdr:row>
      <xdr:rowOff>65125</xdr:rowOff>
    </xdr:to>
    <xdr:cxnSp macro="">
      <xdr:nvCxnSpPr>
        <xdr:cNvPr id="117" name="直線コネクタ 116"/>
        <xdr:cNvCxnSpPr/>
      </xdr:nvCxnSpPr>
      <xdr:spPr bwMode="auto">
        <a:xfrm>
          <a:off x="3606800" y="6636651"/>
          <a:ext cx="698500" cy="38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267466</xdr:rowOff>
    </xdr:from>
    <xdr:ext cx="762000" cy="259045"/>
    <xdr:sp macro="" textlink="">
      <xdr:nvSpPr>
        <xdr:cNvPr id="119" name="テキスト ボックス 118"/>
        <xdr:cNvSpPr txBox="1"/>
      </xdr:nvSpPr>
      <xdr:spPr>
        <a:xfrm>
          <a:off x="3924300" y="687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26301</xdr:rowOff>
    </xdr:from>
    <xdr:to>
      <xdr:col>18</xdr:col>
      <xdr:colOff>177800</xdr:colOff>
      <xdr:row>35</xdr:row>
      <xdr:rowOff>87452</xdr:rowOff>
    </xdr:to>
    <xdr:cxnSp macro="">
      <xdr:nvCxnSpPr>
        <xdr:cNvPr id="120" name="直線コネクタ 119"/>
        <xdr:cNvCxnSpPr/>
      </xdr:nvCxnSpPr>
      <xdr:spPr bwMode="auto">
        <a:xfrm flipV="1">
          <a:off x="2908300" y="6636651"/>
          <a:ext cx="698500" cy="61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223575</xdr:rowOff>
    </xdr:from>
    <xdr:ext cx="762000" cy="259045"/>
    <xdr:sp macro="" textlink="">
      <xdr:nvSpPr>
        <xdr:cNvPr id="122" name="テキスト ボックス 121"/>
        <xdr:cNvSpPr txBox="1"/>
      </xdr:nvSpPr>
      <xdr:spPr>
        <a:xfrm>
          <a:off x="3225800" y="68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209935</xdr:rowOff>
    </xdr:from>
    <xdr:ext cx="762000" cy="259045"/>
    <xdr:sp macro="" textlink="">
      <xdr:nvSpPr>
        <xdr:cNvPr id="124" name="テキスト ボックス 123"/>
        <xdr:cNvSpPr txBox="1"/>
      </xdr:nvSpPr>
      <xdr:spPr>
        <a:xfrm>
          <a:off x="2527300" y="682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65913</xdr:rowOff>
    </xdr:from>
    <xdr:to>
      <xdr:col>29</xdr:col>
      <xdr:colOff>177800</xdr:colOff>
      <xdr:row>35</xdr:row>
      <xdr:rowOff>167513</xdr:rowOff>
    </xdr:to>
    <xdr:sp macro="" textlink="">
      <xdr:nvSpPr>
        <xdr:cNvPr id="130" name="楕円 129"/>
        <xdr:cNvSpPr/>
      </xdr:nvSpPr>
      <xdr:spPr bwMode="auto">
        <a:xfrm>
          <a:off x="5600700" y="6676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253890</xdr:rowOff>
    </xdr:from>
    <xdr:ext cx="762000" cy="259045"/>
    <xdr:sp macro="" textlink="">
      <xdr:nvSpPr>
        <xdr:cNvPr id="131" name="人口1人当たり決算額の推移該当値テキスト445"/>
        <xdr:cNvSpPr txBox="1"/>
      </xdr:nvSpPr>
      <xdr:spPr>
        <a:xfrm>
          <a:off x="5740400" y="652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58521</xdr:rowOff>
    </xdr:from>
    <xdr:to>
      <xdr:col>26</xdr:col>
      <xdr:colOff>101600</xdr:colOff>
      <xdr:row>35</xdr:row>
      <xdr:rowOff>160121</xdr:rowOff>
    </xdr:to>
    <xdr:sp macro="" textlink="">
      <xdr:nvSpPr>
        <xdr:cNvPr id="132" name="楕円 131"/>
        <xdr:cNvSpPr/>
      </xdr:nvSpPr>
      <xdr:spPr bwMode="auto">
        <a:xfrm>
          <a:off x="4953000" y="6668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170298</xdr:rowOff>
    </xdr:from>
    <xdr:ext cx="736600" cy="259045"/>
    <xdr:sp macro="" textlink="">
      <xdr:nvSpPr>
        <xdr:cNvPr id="133" name="テキスト ボックス 132"/>
        <xdr:cNvSpPr txBox="1"/>
      </xdr:nvSpPr>
      <xdr:spPr>
        <a:xfrm>
          <a:off x="4622800" y="643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14325</xdr:rowOff>
    </xdr:from>
    <xdr:to>
      <xdr:col>22</xdr:col>
      <xdr:colOff>165100</xdr:colOff>
      <xdr:row>35</xdr:row>
      <xdr:rowOff>115925</xdr:rowOff>
    </xdr:to>
    <xdr:sp macro="" textlink="">
      <xdr:nvSpPr>
        <xdr:cNvPr id="134" name="楕円 133"/>
        <xdr:cNvSpPr/>
      </xdr:nvSpPr>
      <xdr:spPr bwMode="auto">
        <a:xfrm>
          <a:off x="4254500" y="6624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126102</xdr:rowOff>
    </xdr:from>
    <xdr:ext cx="762000" cy="259045"/>
    <xdr:sp macro="" textlink="">
      <xdr:nvSpPr>
        <xdr:cNvPr id="135" name="テキスト ボックス 134"/>
        <xdr:cNvSpPr txBox="1"/>
      </xdr:nvSpPr>
      <xdr:spPr>
        <a:xfrm>
          <a:off x="3924300" y="63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318401</xdr:rowOff>
    </xdr:from>
    <xdr:to>
      <xdr:col>19</xdr:col>
      <xdr:colOff>38100</xdr:colOff>
      <xdr:row>35</xdr:row>
      <xdr:rowOff>77101</xdr:rowOff>
    </xdr:to>
    <xdr:sp macro="" textlink="">
      <xdr:nvSpPr>
        <xdr:cNvPr id="136" name="楕円 135"/>
        <xdr:cNvSpPr/>
      </xdr:nvSpPr>
      <xdr:spPr bwMode="auto">
        <a:xfrm>
          <a:off x="3556000" y="6585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87279</xdr:rowOff>
    </xdr:from>
    <xdr:ext cx="762000" cy="259045"/>
    <xdr:sp macro="" textlink="">
      <xdr:nvSpPr>
        <xdr:cNvPr id="137" name="テキスト ボックス 136"/>
        <xdr:cNvSpPr txBox="1"/>
      </xdr:nvSpPr>
      <xdr:spPr>
        <a:xfrm>
          <a:off x="3225800" y="635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36652</xdr:rowOff>
    </xdr:from>
    <xdr:to>
      <xdr:col>15</xdr:col>
      <xdr:colOff>101600</xdr:colOff>
      <xdr:row>35</xdr:row>
      <xdr:rowOff>138252</xdr:rowOff>
    </xdr:to>
    <xdr:sp macro="" textlink="">
      <xdr:nvSpPr>
        <xdr:cNvPr id="138" name="楕円 137"/>
        <xdr:cNvSpPr/>
      </xdr:nvSpPr>
      <xdr:spPr bwMode="auto">
        <a:xfrm>
          <a:off x="2857500" y="6647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148429</xdr:rowOff>
    </xdr:from>
    <xdr:ext cx="762000" cy="259045"/>
    <xdr:sp macro="" textlink="">
      <xdr:nvSpPr>
        <xdr:cNvPr id="139" name="テキスト ボックス 138"/>
        <xdr:cNvSpPr txBox="1"/>
      </xdr:nvSpPr>
      <xdr:spPr>
        <a:xfrm>
          <a:off x="2527300" y="641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188,774
183,454
212.47
73,604,399
72,632,262
687,945
41,894,649
79,083,096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165669</xdr:rowOff>
    </xdr:from>
    <xdr:to>
      <xdr:col>24</xdr:col>
      <xdr:colOff>63500</xdr:colOff>
      <xdr:row>36</xdr:row>
      <xdr:rowOff>16942</xdr:rowOff>
    </xdr:to>
    <xdr:cxnSp macro="">
      <xdr:nvCxnSpPr>
        <xdr:cNvPr id="59" name="直線コネクタ 58"/>
        <xdr:cNvCxnSpPr/>
      </xdr:nvCxnSpPr>
      <xdr:spPr>
        <a:xfrm flipV="1">
          <a:off x="3797300" y="6166419"/>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16942</xdr:rowOff>
    </xdr:from>
    <xdr:to>
      <xdr:col>19</xdr:col>
      <xdr:colOff>177800</xdr:colOff>
      <xdr:row>36</xdr:row>
      <xdr:rowOff>63279</xdr:rowOff>
    </xdr:to>
    <xdr:cxnSp macro="">
      <xdr:nvCxnSpPr>
        <xdr:cNvPr id="62" name="直線コネクタ 61"/>
        <xdr:cNvCxnSpPr/>
      </xdr:nvCxnSpPr>
      <xdr:spPr>
        <a:xfrm flipV="1">
          <a:off x="2908300" y="6189142"/>
          <a:ext cx="889000" cy="4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53495</xdr:rowOff>
    </xdr:from>
    <xdr:to>
      <xdr:col>15</xdr:col>
      <xdr:colOff>50800</xdr:colOff>
      <xdr:row>36</xdr:row>
      <xdr:rowOff>63279</xdr:rowOff>
    </xdr:to>
    <xdr:cxnSp macro="">
      <xdr:nvCxnSpPr>
        <xdr:cNvPr id="65" name="直線コネクタ 64"/>
        <xdr:cNvCxnSpPr/>
      </xdr:nvCxnSpPr>
      <xdr:spPr>
        <a:xfrm>
          <a:off x="2019300" y="6225695"/>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53495</xdr:rowOff>
    </xdr:from>
    <xdr:to>
      <xdr:col>10</xdr:col>
      <xdr:colOff>114300</xdr:colOff>
      <xdr:row>36</xdr:row>
      <xdr:rowOff>81590</xdr:rowOff>
    </xdr:to>
    <xdr:cxnSp macro="">
      <xdr:nvCxnSpPr>
        <xdr:cNvPr id="68" name="直線コネクタ 67"/>
        <xdr:cNvCxnSpPr/>
      </xdr:nvCxnSpPr>
      <xdr:spPr>
        <a:xfrm flipV="1">
          <a:off x="1130300" y="6225695"/>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114869</xdr:rowOff>
    </xdr:from>
    <xdr:to>
      <xdr:col>24</xdr:col>
      <xdr:colOff>114300</xdr:colOff>
      <xdr:row>36</xdr:row>
      <xdr:rowOff>45019</xdr:rowOff>
    </xdr:to>
    <xdr:sp macro="" textlink="">
      <xdr:nvSpPr>
        <xdr:cNvPr id="78" name="楕円 77"/>
        <xdr:cNvSpPr/>
      </xdr:nvSpPr>
      <xdr:spPr>
        <a:xfrm>
          <a:off x="4584700" y="611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137746</xdr:rowOff>
    </xdr:from>
    <xdr:ext cx="534377" cy="259045"/>
    <xdr:sp macro="" textlink="">
      <xdr:nvSpPr>
        <xdr:cNvPr id="79" name="人件費該当値テキスト"/>
        <xdr:cNvSpPr txBox="1"/>
      </xdr:nvSpPr>
      <xdr:spPr>
        <a:xfrm>
          <a:off x="4686300" y="596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137592</xdr:rowOff>
    </xdr:from>
    <xdr:to>
      <xdr:col>20</xdr:col>
      <xdr:colOff>38100</xdr:colOff>
      <xdr:row>36</xdr:row>
      <xdr:rowOff>67742</xdr:rowOff>
    </xdr:to>
    <xdr:sp macro="" textlink="">
      <xdr:nvSpPr>
        <xdr:cNvPr id="80" name="楕円 79"/>
        <xdr:cNvSpPr/>
      </xdr:nvSpPr>
      <xdr:spPr>
        <a:xfrm>
          <a:off x="3746500" y="6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84269</xdr:rowOff>
    </xdr:from>
    <xdr:ext cx="534377" cy="259045"/>
    <xdr:sp macro="" textlink="">
      <xdr:nvSpPr>
        <xdr:cNvPr id="81" name="テキスト ボックス 80"/>
        <xdr:cNvSpPr txBox="1"/>
      </xdr:nvSpPr>
      <xdr:spPr>
        <a:xfrm>
          <a:off x="3530111" y="59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12479</xdr:rowOff>
    </xdr:from>
    <xdr:to>
      <xdr:col>15</xdr:col>
      <xdr:colOff>101600</xdr:colOff>
      <xdr:row>36</xdr:row>
      <xdr:rowOff>114079</xdr:rowOff>
    </xdr:to>
    <xdr:sp macro="" textlink="">
      <xdr:nvSpPr>
        <xdr:cNvPr id="82" name="楕円 81"/>
        <xdr:cNvSpPr/>
      </xdr:nvSpPr>
      <xdr:spPr>
        <a:xfrm>
          <a:off x="2857500" y="61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130606</xdr:rowOff>
    </xdr:from>
    <xdr:ext cx="534377" cy="259045"/>
    <xdr:sp macro="" textlink="">
      <xdr:nvSpPr>
        <xdr:cNvPr id="83" name="テキスト ボックス 82"/>
        <xdr:cNvSpPr txBox="1"/>
      </xdr:nvSpPr>
      <xdr:spPr>
        <a:xfrm>
          <a:off x="2641111" y="595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2695</xdr:rowOff>
    </xdr:from>
    <xdr:to>
      <xdr:col>10</xdr:col>
      <xdr:colOff>165100</xdr:colOff>
      <xdr:row>36</xdr:row>
      <xdr:rowOff>104295</xdr:rowOff>
    </xdr:to>
    <xdr:sp macro="" textlink="">
      <xdr:nvSpPr>
        <xdr:cNvPr id="84" name="楕円 83"/>
        <xdr:cNvSpPr/>
      </xdr:nvSpPr>
      <xdr:spPr>
        <a:xfrm>
          <a:off x="1968500" y="617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120822</xdr:rowOff>
    </xdr:from>
    <xdr:ext cx="534377" cy="259045"/>
    <xdr:sp macro="" textlink="">
      <xdr:nvSpPr>
        <xdr:cNvPr id="85" name="テキスト ボックス 84"/>
        <xdr:cNvSpPr txBox="1"/>
      </xdr:nvSpPr>
      <xdr:spPr>
        <a:xfrm>
          <a:off x="1752111" y="595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30790</xdr:rowOff>
    </xdr:from>
    <xdr:to>
      <xdr:col>6</xdr:col>
      <xdr:colOff>38100</xdr:colOff>
      <xdr:row>36</xdr:row>
      <xdr:rowOff>132390</xdr:rowOff>
    </xdr:to>
    <xdr:sp macro="" textlink="">
      <xdr:nvSpPr>
        <xdr:cNvPr id="86" name="楕円 85"/>
        <xdr:cNvSpPr/>
      </xdr:nvSpPr>
      <xdr:spPr>
        <a:xfrm>
          <a:off x="1079500" y="62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148917</xdr:rowOff>
    </xdr:from>
    <xdr:ext cx="534377" cy="259045"/>
    <xdr:sp macro="" textlink="">
      <xdr:nvSpPr>
        <xdr:cNvPr id="87" name="テキスト ボックス 86"/>
        <xdr:cNvSpPr txBox="1"/>
      </xdr:nvSpPr>
      <xdr:spPr>
        <a:xfrm>
          <a:off x="863111" y="597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24105</xdr:rowOff>
    </xdr:from>
    <xdr:to>
      <xdr:col>24</xdr:col>
      <xdr:colOff>63500</xdr:colOff>
      <xdr:row>59</xdr:row>
      <xdr:rowOff>27534</xdr:rowOff>
    </xdr:to>
    <xdr:cxnSp macro="">
      <xdr:nvCxnSpPr>
        <xdr:cNvPr id="117" name="直線コネクタ 116"/>
        <xdr:cNvCxnSpPr/>
      </xdr:nvCxnSpPr>
      <xdr:spPr>
        <a:xfrm flipV="1">
          <a:off x="3797300" y="10139655"/>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123051</xdr:rowOff>
    </xdr:from>
    <xdr:to>
      <xdr:col>19</xdr:col>
      <xdr:colOff>177800</xdr:colOff>
      <xdr:row>59</xdr:row>
      <xdr:rowOff>27534</xdr:rowOff>
    </xdr:to>
    <xdr:cxnSp macro="">
      <xdr:nvCxnSpPr>
        <xdr:cNvPr id="120" name="直線コネクタ 119"/>
        <xdr:cNvCxnSpPr/>
      </xdr:nvCxnSpPr>
      <xdr:spPr>
        <a:xfrm>
          <a:off x="2908300" y="10067151"/>
          <a:ext cx="889000" cy="7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102667</xdr:rowOff>
    </xdr:from>
    <xdr:to>
      <xdr:col>15</xdr:col>
      <xdr:colOff>50800</xdr:colOff>
      <xdr:row>58</xdr:row>
      <xdr:rowOff>123051</xdr:rowOff>
    </xdr:to>
    <xdr:cxnSp macro="">
      <xdr:nvCxnSpPr>
        <xdr:cNvPr id="123" name="直線コネクタ 122"/>
        <xdr:cNvCxnSpPr/>
      </xdr:nvCxnSpPr>
      <xdr:spPr>
        <a:xfrm>
          <a:off x="2019300" y="10046767"/>
          <a:ext cx="889000" cy="2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102667</xdr:rowOff>
    </xdr:from>
    <xdr:to>
      <xdr:col>10</xdr:col>
      <xdr:colOff>114300</xdr:colOff>
      <xdr:row>59</xdr:row>
      <xdr:rowOff>9284</xdr:rowOff>
    </xdr:to>
    <xdr:cxnSp macro="">
      <xdr:nvCxnSpPr>
        <xdr:cNvPr id="126" name="直線コネクタ 125"/>
        <xdr:cNvCxnSpPr/>
      </xdr:nvCxnSpPr>
      <xdr:spPr>
        <a:xfrm flipV="1">
          <a:off x="1130300" y="10046767"/>
          <a:ext cx="889000" cy="7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144755</xdr:rowOff>
    </xdr:from>
    <xdr:to>
      <xdr:col>24</xdr:col>
      <xdr:colOff>114300</xdr:colOff>
      <xdr:row>59</xdr:row>
      <xdr:rowOff>74905</xdr:rowOff>
    </xdr:to>
    <xdr:sp macro="" textlink="">
      <xdr:nvSpPr>
        <xdr:cNvPr id="136" name="楕円 135"/>
        <xdr:cNvSpPr/>
      </xdr:nvSpPr>
      <xdr:spPr>
        <a:xfrm>
          <a:off x="4584700" y="100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59682</xdr:rowOff>
    </xdr:from>
    <xdr:ext cx="534377" cy="259045"/>
    <xdr:sp macro="" textlink="">
      <xdr:nvSpPr>
        <xdr:cNvPr id="137" name="物件費該当値テキスト"/>
        <xdr:cNvSpPr txBox="1"/>
      </xdr:nvSpPr>
      <xdr:spPr>
        <a:xfrm>
          <a:off x="4686300" y="100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148184</xdr:rowOff>
    </xdr:from>
    <xdr:to>
      <xdr:col>20</xdr:col>
      <xdr:colOff>38100</xdr:colOff>
      <xdr:row>59</xdr:row>
      <xdr:rowOff>78334</xdr:rowOff>
    </xdr:to>
    <xdr:sp macro="" textlink="">
      <xdr:nvSpPr>
        <xdr:cNvPr id="138" name="楕円 137"/>
        <xdr:cNvSpPr/>
      </xdr:nvSpPr>
      <xdr:spPr>
        <a:xfrm>
          <a:off x="3746500" y="100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69461</xdr:rowOff>
    </xdr:from>
    <xdr:ext cx="534377" cy="259045"/>
    <xdr:sp macro="" textlink="">
      <xdr:nvSpPr>
        <xdr:cNvPr id="139" name="テキスト ボックス 138"/>
        <xdr:cNvSpPr txBox="1"/>
      </xdr:nvSpPr>
      <xdr:spPr>
        <a:xfrm>
          <a:off x="3530111" y="1018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72251</xdr:rowOff>
    </xdr:from>
    <xdr:to>
      <xdr:col>15</xdr:col>
      <xdr:colOff>101600</xdr:colOff>
      <xdr:row>59</xdr:row>
      <xdr:rowOff>2401</xdr:rowOff>
    </xdr:to>
    <xdr:sp macro="" textlink="">
      <xdr:nvSpPr>
        <xdr:cNvPr id="140" name="楕円 139"/>
        <xdr:cNvSpPr/>
      </xdr:nvSpPr>
      <xdr:spPr>
        <a:xfrm>
          <a:off x="2857500" y="1001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164978</xdr:rowOff>
    </xdr:from>
    <xdr:ext cx="534377" cy="259045"/>
    <xdr:sp macro="" textlink="">
      <xdr:nvSpPr>
        <xdr:cNvPr id="141" name="テキスト ボックス 140"/>
        <xdr:cNvSpPr txBox="1"/>
      </xdr:nvSpPr>
      <xdr:spPr>
        <a:xfrm>
          <a:off x="2641111" y="1010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51867</xdr:rowOff>
    </xdr:from>
    <xdr:to>
      <xdr:col>10</xdr:col>
      <xdr:colOff>165100</xdr:colOff>
      <xdr:row>58</xdr:row>
      <xdr:rowOff>153467</xdr:rowOff>
    </xdr:to>
    <xdr:sp macro="" textlink="">
      <xdr:nvSpPr>
        <xdr:cNvPr id="142" name="楕円 141"/>
        <xdr:cNvSpPr/>
      </xdr:nvSpPr>
      <xdr:spPr>
        <a:xfrm>
          <a:off x="1968500" y="99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144594</xdr:rowOff>
    </xdr:from>
    <xdr:ext cx="534377" cy="259045"/>
    <xdr:sp macro="" textlink="">
      <xdr:nvSpPr>
        <xdr:cNvPr id="143" name="テキスト ボックス 142"/>
        <xdr:cNvSpPr txBox="1"/>
      </xdr:nvSpPr>
      <xdr:spPr>
        <a:xfrm>
          <a:off x="1752111" y="100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129934</xdr:rowOff>
    </xdr:from>
    <xdr:to>
      <xdr:col>6</xdr:col>
      <xdr:colOff>38100</xdr:colOff>
      <xdr:row>59</xdr:row>
      <xdr:rowOff>60084</xdr:rowOff>
    </xdr:to>
    <xdr:sp macro="" textlink="">
      <xdr:nvSpPr>
        <xdr:cNvPr id="144" name="楕円 143"/>
        <xdr:cNvSpPr/>
      </xdr:nvSpPr>
      <xdr:spPr>
        <a:xfrm>
          <a:off x="1079500" y="1007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51211</xdr:rowOff>
    </xdr:from>
    <xdr:ext cx="534377" cy="259045"/>
    <xdr:sp macro="" textlink="">
      <xdr:nvSpPr>
        <xdr:cNvPr id="145" name="テキスト ボックス 144"/>
        <xdr:cNvSpPr txBox="1"/>
      </xdr:nvSpPr>
      <xdr:spPr>
        <a:xfrm>
          <a:off x="863111" y="1016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61804</xdr:rowOff>
    </xdr:from>
    <xdr:to>
      <xdr:col>24</xdr:col>
      <xdr:colOff>63500</xdr:colOff>
      <xdr:row>77</xdr:row>
      <xdr:rowOff>68263</xdr:rowOff>
    </xdr:to>
    <xdr:cxnSp macro="">
      <xdr:nvCxnSpPr>
        <xdr:cNvPr id="170" name="直線コネクタ 169"/>
        <xdr:cNvCxnSpPr/>
      </xdr:nvCxnSpPr>
      <xdr:spPr>
        <a:xfrm>
          <a:off x="3797300" y="13263454"/>
          <a:ext cx="8382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30544</xdr:rowOff>
    </xdr:from>
    <xdr:to>
      <xdr:col>19</xdr:col>
      <xdr:colOff>177800</xdr:colOff>
      <xdr:row>77</xdr:row>
      <xdr:rowOff>61804</xdr:rowOff>
    </xdr:to>
    <xdr:cxnSp macro="">
      <xdr:nvCxnSpPr>
        <xdr:cNvPr id="173" name="直線コネクタ 172"/>
        <xdr:cNvCxnSpPr/>
      </xdr:nvCxnSpPr>
      <xdr:spPr>
        <a:xfrm>
          <a:off x="2908300" y="13232194"/>
          <a:ext cx="889000" cy="3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18714</xdr:rowOff>
    </xdr:from>
    <xdr:to>
      <xdr:col>15</xdr:col>
      <xdr:colOff>50800</xdr:colOff>
      <xdr:row>77</xdr:row>
      <xdr:rowOff>30544</xdr:rowOff>
    </xdr:to>
    <xdr:cxnSp macro="">
      <xdr:nvCxnSpPr>
        <xdr:cNvPr id="176" name="直線コネクタ 175"/>
        <xdr:cNvCxnSpPr/>
      </xdr:nvCxnSpPr>
      <xdr:spPr>
        <a:xfrm>
          <a:off x="2019300" y="13220364"/>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164103</xdr:rowOff>
    </xdr:from>
    <xdr:to>
      <xdr:col>10</xdr:col>
      <xdr:colOff>114300</xdr:colOff>
      <xdr:row>77</xdr:row>
      <xdr:rowOff>18714</xdr:rowOff>
    </xdr:to>
    <xdr:cxnSp macro="">
      <xdr:nvCxnSpPr>
        <xdr:cNvPr id="179" name="直線コネクタ 178"/>
        <xdr:cNvCxnSpPr/>
      </xdr:nvCxnSpPr>
      <xdr:spPr>
        <a:xfrm>
          <a:off x="1130300" y="1319430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17463</xdr:rowOff>
    </xdr:from>
    <xdr:to>
      <xdr:col>24</xdr:col>
      <xdr:colOff>114300</xdr:colOff>
      <xdr:row>77</xdr:row>
      <xdr:rowOff>119063</xdr:rowOff>
    </xdr:to>
    <xdr:sp macro="" textlink="">
      <xdr:nvSpPr>
        <xdr:cNvPr id="189" name="楕円 188"/>
        <xdr:cNvSpPr/>
      </xdr:nvSpPr>
      <xdr:spPr>
        <a:xfrm>
          <a:off x="4584700" y="132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103840</xdr:rowOff>
    </xdr:from>
    <xdr:ext cx="469744" cy="259045"/>
    <xdr:sp macro="" textlink="">
      <xdr:nvSpPr>
        <xdr:cNvPr id="190" name="維持補修費該当値テキスト"/>
        <xdr:cNvSpPr txBox="1"/>
      </xdr:nvSpPr>
      <xdr:spPr>
        <a:xfrm>
          <a:off x="4686300" y="131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11004</xdr:rowOff>
    </xdr:from>
    <xdr:to>
      <xdr:col>20</xdr:col>
      <xdr:colOff>38100</xdr:colOff>
      <xdr:row>77</xdr:row>
      <xdr:rowOff>112604</xdr:rowOff>
    </xdr:to>
    <xdr:sp macro="" textlink="">
      <xdr:nvSpPr>
        <xdr:cNvPr id="191" name="楕円 190"/>
        <xdr:cNvSpPr/>
      </xdr:nvSpPr>
      <xdr:spPr>
        <a:xfrm>
          <a:off x="3746500" y="132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103731</xdr:rowOff>
    </xdr:from>
    <xdr:ext cx="469744" cy="259045"/>
    <xdr:sp macro="" textlink="">
      <xdr:nvSpPr>
        <xdr:cNvPr id="192" name="テキスト ボックス 191"/>
        <xdr:cNvSpPr txBox="1"/>
      </xdr:nvSpPr>
      <xdr:spPr>
        <a:xfrm>
          <a:off x="3562428" y="133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151194</xdr:rowOff>
    </xdr:from>
    <xdr:to>
      <xdr:col>15</xdr:col>
      <xdr:colOff>101600</xdr:colOff>
      <xdr:row>77</xdr:row>
      <xdr:rowOff>81344</xdr:rowOff>
    </xdr:to>
    <xdr:sp macro="" textlink="">
      <xdr:nvSpPr>
        <xdr:cNvPr id="193" name="楕円 192"/>
        <xdr:cNvSpPr/>
      </xdr:nvSpPr>
      <xdr:spPr>
        <a:xfrm>
          <a:off x="2857500" y="131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72471</xdr:rowOff>
    </xdr:from>
    <xdr:ext cx="469744" cy="259045"/>
    <xdr:sp macro="" textlink="">
      <xdr:nvSpPr>
        <xdr:cNvPr id="194" name="テキスト ボックス 193"/>
        <xdr:cNvSpPr txBox="1"/>
      </xdr:nvSpPr>
      <xdr:spPr>
        <a:xfrm>
          <a:off x="2673428" y="1327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139364</xdr:rowOff>
    </xdr:from>
    <xdr:to>
      <xdr:col>10</xdr:col>
      <xdr:colOff>165100</xdr:colOff>
      <xdr:row>77</xdr:row>
      <xdr:rowOff>69514</xdr:rowOff>
    </xdr:to>
    <xdr:sp macro="" textlink="">
      <xdr:nvSpPr>
        <xdr:cNvPr id="195" name="楕円 194"/>
        <xdr:cNvSpPr/>
      </xdr:nvSpPr>
      <xdr:spPr>
        <a:xfrm>
          <a:off x="1968500" y="131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60641</xdr:rowOff>
    </xdr:from>
    <xdr:ext cx="469744" cy="259045"/>
    <xdr:sp macro="" textlink="">
      <xdr:nvSpPr>
        <xdr:cNvPr id="196" name="テキスト ボックス 195"/>
        <xdr:cNvSpPr txBox="1"/>
      </xdr:nvSpPr>
      <xdr:spPr>
        <a:xfrm>
          <a:off x="1784428" y="1326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113303</xdr:rowOff>
    </xdr:from>
    <xdr:to>
      <xdr:col>6</xdr:col>
      <xdr:colOff>38100</xdr:colOff>
      <xdr:row>77</xdr:row>
      <xdr:rowOff>43453</xdr:rowOff>
    </xdr:to>
    <xdr:sp macro="" textlink="">
      <xdr:nvSpPr>
        <xdr:cNvPr id="197" name="楕円 196"/>
        <xdr:cNvSpPr/>
      </xdr:nvSpPr>
      <xdr:spPr>
        <a:xfrm>
          <a:off x="1079500" y="131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34580</xdr:rowOff>
    </xdr:from>
    <xdr:ext cx="469744" cy="259045"/>
    <xdr:sp macro="" textlink="">
      <xdr:nvSpPr>
        <xdr:cNvPr id="198" name="テキスト ボックス 197"/>
        <xdr:cNvSpPr txBox="1"/>
      </xdr:nvSpPr>
      <xdr:spPr>
        <a:xfrm>
          <a:off x="895428" y="13236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160541</xdr:rowOff>
    </xdr:from>
    <xdr:to>
      <xdr:col>24</xdr:col>
      <xdr:colOff>63500</xdr:colOff>
      <xdr:row>93</xdr:row>
      <xdr:rowOff>171056</xdr:rowOff>
    </xdr:to>
    <xdr:cxnSp macro="">
      <xdr:nvCxnSpPr>
        <xdr:cNvPr id="228" name="直線コネクタ 227"/>
        <xdr:cNvCxnSpPr/>
      </xdr:nvCxnSpPr>
      <xdr:spPr>
        <a:xfrm flipV="1">
          <a:off x="3797300" y="16105391"/>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85177</xdr:rowOff>
    </xdr:from>
    <xdr:ext cx="534377" cy="259045"/>
    <xdr:sp macro="" textlink="">
      <xdr:nvSpPr>
        <xdr:cNvPr id="229" name="扶助費平均値テキスト"/>
        <xdr:cNvSpPr txBox="1"/>
      </xdr:nvSpPr>
      <xdr:spPr>
        <a:xfrm>
          <a:off x="4686300" y="1637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171056</xdr:rowOff>
    </xdr:from>
    <xdr:to>
      <xdr:col>19</xdr:col>
      <xdr:colOff>177800</xdr:colOff>
      <xdr:row>94</xdr:row>
      <xdr:rowOff>74701</xdr:rowOff>
    </xdr:to>
    <xdr:cxnSp macro="">
      <xdr:nvCxnSpPr>
        <xdr:cNvPr id="231" name="直線コネクタ 230"/>
        <xdr:cNvCxnSpPr/>
      </xdr:nvCxnSpPr>
      <xdr:spPr>
        <a:xfrm flipV="1">
          <a:off x="2908300" y="16115906"/>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145660</xdr:rowOff>
    </xdr:from>
    <xdr:ext cx="534377" cy="259045"/>
    <xdr:sp macro="" textlink="">
      <xdr:nvSpPr>
        <xdr:cNvPr id="233" name="テキスト ボックス 232"/>
        <xdr:cNvSpPr txBox="1"/>
      </xdr:nvSpPr>
      <xdr:spPr>
        <a:xfrm>
          <a:off x="3530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74701</xdr:rowOff>
    </xdr:from>
    <xdr:to>
      <xdr:col>15</xdr:col>
      <xdr:colOff>50800</xdr:colOff>
      <xdr:row>95</xdr:row>
      <xdr:rowOff>18714</xdr:rowOff>
    </xdr:to>
    <xdr:cxnSp macro="">
      <xdr:nvCxnSpPr>
        <xdr:cNvPr id="234" name="直線コネクタ 233"/>
        <xdr:cNvCxnSpPr/>
      </xdr:nvCxnSpPr>
      <xdr:spPr>
        <a:xfrm flipV="1">
          <a:off x="2019300" y="16191001"/>
          <a:ext cx="889000" cy="11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19683</xdr:rowOff>
    </xdr:from>
    <xdr:ext cx="534377" cy="259045"/>
    <xdr:sp macro="" textlink="">
      <xdr:nvSpPr>
        <xdr:cNvPr id="236" name="テキスト ボックス 235"/>
        <xdr:cNvSpPr txBox="1"/>
      </xdr:nvSpPr>
      <xdr:spPr>
        <a:xfrm>
          <a:off x="2641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18714</xdr:rowOff>
    </xdr:from>
    <xdr:to>
      <xdr:col>10</xdr:col>
      <xdr:colOff>114300</xdr:colOff>
      <xdr:row>95</xdr:row>
      <xdr:rowOff>71577</xdr:rowOff>
    </xdr:to>
    <xdr:cxnSp macro="">
      <xdr:nvCxnSpPr>
        <xdr:cNvPr id="237" name="直線コネクタ 236"/>
        <xdr:cNvCxnSpPr/>
      </xdr:nvCxnSpPr>
      <xdr:spPr>
        <a:xfrm flipV="1">
          <a:off x="1130300" y="16306464"/>
          <a:ext cx="889000" cy="5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75823</xdr:rowOff>
    </xdr:from>
    <xdr:ext cx="534377" cy="259045"/>
    <xdr:sp macro="" textlink="">
      <xdr:nvSpPr>
        <xdr:cNvPr id="239" name="テキスト ボックス 238"/>
        <xdr:cNvSpPr txBox="1"/>
      </xdr:nvSpPr>
      <xdr:spPr>
        <a:xfrm>
          <a:off x="1752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141127</xdr:rowOff>
    </xdr:from>
    <xdr:ext cx="534377" cy="259045"/>
    <xdr:sp macro="" textlink="">
      <xdr:nvSpPr>
        <xdr:cNvPr id="241" name="テキスト ボックス 240"/>
        <xdr:cNvSpPr txBox="1"/>
      </xdr:nvSpPr>
      <xdr:spPr>
        <a:xfrm>
          <a:off x="863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109741</xdr:rowOff>
    </xdr:from>
    <xdr:to>
      <xdr:col>24</xdr:col>
      <xdr:colOff>114300</xdr:colOff>
      <xdr:row>94</xdr:row>
      <xdr:rowOff>39891</xdr:rowOff>
    </xdr:to>
    <xdr:sp macro="" textlink="">
      <xdr:nvSpPr>
        <xdr:cNvPr id="247" name="楕円 246"/>
        <xdr:cNvSpPr/>
      </xdr:nvSpPr>
      <xdr:spPr>
        <a:xfrm>
          <a:off x="4584700" y="1605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132618</xdr:rowOff>
    </xdr:from>
    <xdr:ext cx="599010" cy="259045"/>
    <xdr:sp macro="" textlink="">
      <xdr:nvSpPr>
        <xdr:cNvPr id="248" name="扶助費該当値テキスト"/>
        <xdr:cNvSpPr txBox="1"/>
      </xdr:nvSpPr>
      <xdr:spPr>
        <a:xfrm>
          <a:off x="4686300" y="1590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120256</xdr:rowOff>
    </xdr:from>
    <xdr:to>
      <xdr:col>20</xdr:col>
      <xdr:colOff>38100</xdr:colOff>
      <xdr:row>94</xdr:row>
      <xdr:rowOff>50406</xdr:rowOff>
    </xdr:to>
    <xdr:sp macro="" textlink="">
      <xdr:nvSpPr>
        <xdr:cNvPr id="249" name="楕円 248"/>
        <xdr:cNvSpPr/>
      </xdr:nvSpPr>
      <xdr:spPr>
        <a:xfrm>
          <a:off x="3746500" y="160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66933</xdr:rowOff>
    </xdr:from>
    <xdr:ext cx="599010" cy="259045"/>
    <xdr:sp macro="" textlink="">
      <xdr:nvSpPr>
        <xdr:cNvPr id="250" name="テキスト ボックス 249"/>
        <xdr:cNvSpPr txBox="1"/>
      </xdr:nvSpPr>
      <xdr:spPr>
        <a:xfrm>
          <a:off x="3497795" y="1584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23901</xdr:rowOff>
    </xdr:from>
    <xdr:to>
      <xdr:col>15</xdr:col>
      <xdr:colOff>101600</xdr:colOff>
      <xdr:row>94</xdr:row>
      <xdr:rowOff>125501</xdr:rowOff>
    </xdr:to>
    <xdr:sp macro="" textlink="">
      <xdr:nvSpPr>
        <xdr:cNvPr id="251" name="楕円 250"/>
        <xdr:cNvSpPr/>
      </xdr:nvSpPr>
      <xdr:spPr>
        <a:xfrm>
          <a:off x="2857500" y="1614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142028</xdr:rowOff>
    </xdr:from>
    <xdr:ext cx="599010" cy="259045"/>
    <xdr:sp macro="" textlink="">
      <xdr:nvSpPr>
        <xdr:cNvPr id="252" name="テキスト ボックス 251"/>
        <xdr:cNvSpPr txBox="1"/>
      </xdr:nvSpPr>
      <xdr:spPr>
        <a:xfrm>
          <a:off x="2608795" y="1591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139364</xdr:rowOff>
    </xdr:from>
    <xdr:to>
      <xdr:col>10</xdr:col>
      <xdr:colOff>165100</xdr:colOff>
      <xdr:row>95</xdr:row>
      <xdr:rowOff>69514</xdr:rowOff>
    </xdr:to>
    <xdr:sp macro="" textlink="">
      <xdr:nvSpPr>
        <xdr:cNvPr id="253" name="楕円 252"/>
        <xdr:cNvSpPr/>
      </xdr:nvSpPr>
      <xdr:spPr>
        <a:xfrm>
          <a:off x="1968500" y="1625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86041</xdr:rowOff>
    </xdr:from>
    <xdr:ext cx="534377" cy="259045"/>
    <xdr:sp macro="" textlink="">
      <xdr:nvSpPr>
        <xdr:cNvPr id="254" name="テキスト ボックス 253"/>
        <xdr:cNvSpPr txBox="1"/>
      </xdr:nvSpPr>
      <xdr:spPr>
        <a:xfrm>
          <a:off x="1752111" y="160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20777</xdr:rowOff>
    </xdr:from>
    <xdr:to>
      <xdr:col>6</xdr:col>
      <xdr:colOff>38100</xdr:colOff>
      <xdr:row>95</xdr:row>
      <xdr:rowOff>122377</xdr:rowOff>
    </xdr:to>
    <xdr:sp macro="" textlink="">
      <xdr:nvSpPr>
        <xdr:cNvPr id="255" name="楕円 254"/>
        <xdr:cNvSpPr/>
      </xdr:nvSpPr>
      <xdr:spPr>
        <a:xfrm>
          <a:off x="1079500" y="1630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138904</xdr:rowOff>
    </xdr:from>
    <xdr:ext cx="534377" cy="259045"/>
    <xdr:sp macro="" textlink="">
      <xdr:nvSpPr>
        <xdr:cNvPr id="256" name="テキスト ボックス 255"/>
        <xdr:cNvSpPr txBox="1"/>
      </xdr:nvSpPr>
      <xdr:spPr>
        <a:xfrm>
          <a:off x="863111" y="1608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0" name="テキスト ボックス 26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4" name="テキスト ボックス 273"/>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20161</xdr:rowOff>
    </xdr:from>
    <xdr:to>
      <xdr:col>54</xdr:col>
      <xdr:colOff>189865</xdr:colOff>
      <xdr:row>37</xdr:row>
      <xdr:rowOff>137490</xdr:rowOff>
    </xdr:to>
    <xdr:cxnSp macro="">
      <xdr:nvCxnSpPr>
        <xdr:cNvPr id="280" name="直線コネクタ 279"/>
        <xdr:cNvCxnSpPr/>
      </xdr:nvCxnSpPr>
      <xdr:spPr>
        <a:xfrm flipV="1">
          <a:off x="10475595" y="5506561"/>
          <a:ext cx="1270" cy="97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141317</xdr:rowOff>
    </xdr:from>
    <xdr:ext cx="534377" cy="259045"/>
    <xdr:sp macro="" textlink="">
      <xdr:nvSpPr>
        <xdr:cNvPr id="281" name="補助費等最小値テキスト"/>
        <xdr:cNvSpPr txBox="1"/>
      </xdr:nvSpPr>
      <xdr:spPr>
        <a:xfrm>
          <a:off x="10528300" y="64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137490</xdr:rowOff>
    </xdr:from>
    <xdr:to>
      <xdr:col>55</xdr:col>
      <xdr:colOff>88900</xdr:colOff>
      <xdr:row>37</xdr:row>
      <xdr:rowOff>137490</xdr:rowOff>
    </xdr:to>
    <xdr:cxnSp macro="">
      <xdr:nvCxnSpPr>
        <xdr:cNvPr id="282" name="直線コネクタ 281"/>
        <xdr:cNvCxnSpPr/>
      </xdr:nvCxnSpPr>
      <xdr:spPr>
        <a:xfrm>
          <a:off x="10388600" y="648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138288</xdr:rowOff>
    </xdr:from>
    <xdr:ext cx="534377" cy="259045"/>
    <xdr:sp macro="" textlink="">
      <xdr:nvSpPr>
        <xdr:cNvPr id="283" name="補助費等最大値テキスト"/>
        <xdr:cNvSpPr txBox="1"/>
      </xdr:nvSpPr>
      <xdr:spPr>
        <a:xfrm>
          <a:off x="10528300" y="528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20161</xdr:rowOff>
    </xdr:from>
    <xdr:to>
      <xdr:col>55</xdr:col>
      <xdr:colOff>88900</xdr:colOff>
      <xdr:row>32</xdr:row>
      <xdr:rowOff>20161</xdr:rowOff>
    </xdr:to>
    <xdr:cxnSp macro="">
      <xdr:nvCxnSpPr>
        <xdr:cNvPr id="284" name="直線コネクタ 283"/>
        <xdr:cNvCxnSpPr/>
      </xdr:nvCxnSpPr>
      <xdr:spPr>
        <a:xfrm>
          <a:off x="10388600" y="550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20161</xdr:rowOff>
    </xdr:from>
    <xdr:to>
      <xdr:col>55</xdr:col>
      <xdr:colOff>0</xdr:colOff>
      <xdr:row>32</xdr:row>
      <xdr:rowOff>48946</xdr:rowOff>
    </xdr:to>
    <xdr:cxnSp macro="">
      <xdr:nvCxnSpPr>
        <xdr:cNvPr id="285" name="直線コネクタ 284"/>
        <xdr:cNvCxnSpPr/>
      </xdr:nvCxnSpPr>
      <xdr:spPr>
        <a:xfrm flipV="1">
          <a:off x="9639300" y="5506561"/>
          <a:ext cx="838200" cy="2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46105</xdr:rowOff>
    </xdr:from>
    <xdr:ext cx="534377" cy="259045"/>
    <xdr:sp macro="" textlink="">
      <xdr:nvSpPr>
        <xdr:cNvPr id="286" name="補助費等平均値テキスト"/>
        <xdr:cNvSpPr txBox="1"/>
      </xdr:nvSpPr>
      <xdr:spPr>
        <a:xfrm>
          <a:off x="10528300" y="604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67678</xdr:rowOff>
    </xdr:from>
    <xdr:to>
      <xdr:col>55</xdr:col>
      <xdr:colOff>50800</xdr:colOff>
      <xdr:row>35</xdr:row>
      <xdr:rowOff>169278</xdr:rowOff>
    </xdr:to>
    <xdr:sp macro="" textlink="">
      <xdr:nvSpPr>
        <xdr:cNvPr id="287" name="フローチャート: 判断 286"/>
        <xdr:cNvSpPr/>
      </xdr:nvSpPr>
      <xdr:spPr>
        <a:xfrm>
          <a:off x="10426700" y="60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152711</xdr:rowOff>
    </xdr:from>
    <xdr:to>
      <xdr:col>50</xdr:col>
      <xdr:colOff>114300</xdr:colOff>
      <xdr:row>32</xdr:row>
      <xdr:rowOff>48946</xdr:rowOff>
    </xdr:to>
    <xdr:cxnSp macro="">
      <xdr:nvCxnSpPr>
        <xdr:cNvPr id="288" name="直線コネクタ 287"/>
        <xdr:cNvCxnSpPr/>
      </xdr:nvCxnSpPr>
      <xdr:spPr>
        <a:xfrm>
          <a:off x="8750300" y="5467661"/>
          <a:ext cx="889000" cy="6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78994</xdr:rowOff>
    </xdr:from>
    <xdr:to>
      <xdr:col>50</xdr:col>
      <xdr:colOff>165100</xdr:colOff>
      <xdr:row>36</xdr:row>
      <xdr:rowOff>9144</xdr:rowOff>
    </xdr:to>
    <xdr:sp macro="" textlink="">
      <xdr:nvSpPr>
        <xdr:cNvPr id="289" name="フローチャート: 判断 288"/>
        <xdr:cNvSpPr/>
      </xdr:nvSpPr>
      <xdr:spPr>
        <a:xfrm>
          <a:off x="95885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271</xdr:rowOff>
    </xdr:from>
    <xdr:ext cx="534377" cy="259045"/>
    <xdr:sp macro="" textlink="">
      <xdr:nvSpPr>
        <xdr:cNvPr id="290" name="テキスト ボックス 289"/>
        <xdr:cNvSpPr txBox="1"/>
      </xdr:nvSpPr>
      <xdr:spPr>
        <a:xfrm>
          <a:off x="9372111" y="61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113868</xdr:rowOff>
    </xdr:from>
    <xdr:to>
      <xdr:col>45</xdr:col>
      <xdr:colOff>177800</xdr:colOff>
      <xdr:row>31</xdr:row>
      <xdr:rowOff>152711</xdr:rowOff>
    </xdr:to>
    <xdr:cxnSp macro="">
      <xdr:nvCxnSpPr>
        <xdr:cNvPr id="291" name="直線コネクタ 290"/>
        <xdr:cNvCxnSpPr/>
      </xdr:nvCxnSpPr>
      <xdr:spPr>
        <a:xfrm>
          <a:off x="7861300" y="5428818"/>
          <a:ext cx="889000" cy="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76975</xdr:rowOff>
    </xdr:from>
    <xdr:to>
      <xdr:col>46</xdr:col>
      <xdr:colOff>38100</xdr:colOff>
      <xdr:row>36</xdr:row>
      <xdr:rowOff>7125</xdr:rowOff>
    </xdr:to>
    <xdr:sp macro="" textlink="">
      <xdr:nvSpPr>
        <xdr:cNvPr id="292" name="フローチャート: 判断 291"/>
        <xdr:cNvSpPr/>
      </xdr:nvSpPr>
      <xdr:spPr>
        <a:xfrm>
          <a:off x="8699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169702</xdr:rowOff>
    </xdr:from>
    <xdr:ext cx="534377" cy="259045"/>
    <xdr:sp macro="" textlink="">
      <xdr:nvSpPr>
        <xdr:cNvPr id="293" name="テキスト ボックス 292"/>
        <xdr:cNvSpPr txBox="1"/>
      </xdr:nvSpPr>
      <xdr:spPr>
        <a:xfrm>
          <a:off x="8483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113868</xdr:rowOff>
    </xdr:from>
    <xdr:to>
      <xdr:col>41</xdr:col>
      <xdr:colOff>50800</xdr:colOff>
      <xdr:row>32</xdr:row>
      <xdr:rowOff>10408</xdr:rowOff>
    </xdr:to>
    <xdr:cxnSp macro="">
      <xdr:nvCxnSpPr>
        <xdr:cNvPr id="294" name="直線コネクタ 293"/>
        <xdr:cNvCxnSpPr/>
      </xdr:nvCxnSpPr>
      <xdr:spPr>
        <a:xfrm flipV="1">
          <a:off x="6972300" y="5428818"/>
          <a:ext cx="889000" cy="6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295" name="フローチャート: 判断 294"/>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12806</xdr:rowOff>
    </xdr:from>
    <xdr:ext cx="534377" cy="259045"/>
    <xdr:sp macro="" textlink="">
      <xdr:nvSpPr>
        <xdr:cNvPr id="296" name="テキスト ボックス 295"/>
        <xdr:cNvSpPr txBox="1"/>
      </xdr:nvSpPr>
      <xdr:spPr>
        <a:xfrm>
          <a:off x="7594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297" name="フローチャート: 判断 296"/>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61441</xdr:rowOff>
    </xdr:from>
    <xdr:ext cx="534377" cy="259045"/>
    <xdr:sp macro="" textlink="">
      <xdr:nvSpPr>
        <xdr:cNvPr id="298" name="テキスト ボックス 297"/>
        <xdr:cNvSpPr txBox="1"/>
      </xdr:nvSpPr>
      <xdr:spPr>
        <a:xfrm>
          <a:off x="6705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140811</xdr:rowOff>
    </xdr:from>
    <xdr:to>
      <xdr:col>55</xdr:col>
      <xdr:colOff>50800</xdr:colOff>
      <xdr:row>32</xdr:row>
      <xdr:rowOff>70961</xdr:rowOff>
    </xdr:to>
    <xdr:sp macro="" textlink="">
      <xdr:nvSpPr>
        <xdr:cNvPr id="304" name="楕円 303"/>
        <xdr:cNvSpPr/>
      </xdr:nvSpPr>
      <xdr:spPr>
        <a:xfrm>
          <a:off x="10426700" y="545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93838</xdr:rowOff>
    </xdr:from>
    <xdr:ext cx="534377" cy="259045"/>
    <xdr:sp macro="" textlink="">
      <xdr:nvSpPr>
        <xdr:cNvPr id="305" name="補助費等該当値テキスト"/>
        <xdr:cNvSpPr txBox="1"/>
      </xdr:nvSpPr>
      <xdr:spPr>
        <a:xfrm>
          <a:off x="10528300" y="540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169596</xdr:rowOff>
    </xdr:from>
    <xdr:to>
      <xdr:col>50</xdr:col>
      <xdr:colOff>165100</xdr:colOff>
      <xdr:row>32</xdr:row>
      <xdr:rowOff>99746</xdr:rowOff>
    </xdr:to>
    <xdr:sp macro="" textlink="">
      <xdr:nvSpPr>
        <xdr:cNvPr id="306" name="楕円 305"/>
        <xdr:cNvSpPr/>
      </xdr:nvSpPr>
      <xdr:spPr>
        <a:xfrm>
          <a:off x="9588500" y="54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30</xdr:row>
      <xdr:rowOff>116273</xdr:rowOff>
    </xdr:from>
    <xdr:ext cx="534377" cy="259045"/>
    <xdr:sp macro="" textlink="">
      <xdr:nvSpPr>
        <xdr:cNvPr id="307" name="テキスト ボックス 306"/>
        <xdr:cNvSpPr txBox="1"/>
      </xdr:nvSpPr>
      <xdr:spPr>
        <a:xfrm>
          <a:off x="9372111" y="52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101911</xdr:rowOff>
    </xdr:from>
    <xdr:to>
      <xdr:col>46</xdr:col>
      <xdr:colOff>38100</xdr:colOff>
      <xdr:row>32</xdr:row>
      <xdr:rowOff>32061</xdr:rowOff>
    </xdr:to>
    <xdr:sp macro="" textlink="">
      <xdr:nvSpPr>
        <xdr:cNvPr id="308" name="楕円 307"/>
        <xdr:cNvSpPr/>
      </xdr:nvSpPr>
      <xdr:spPr>
        <a:xfrm>
          <a:off x="8699500" y="541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30</xdr:row>
      <xdr:rowOff>48588</xdr:rowOff>
    </xdr:from>
    <xdr:ext cx="534377" cy="259045"/>
    <xdr:sp macro="" textlink="">
      <xdr:nvSpPr>
        <xdr:cNvPr id="309" name="テキスト ボックス 308"/>
        <xdr:cNvSpPr txBox="1"/>
      </xdr:nvSpPr>
      <xdr:spPr>
        <a:xfrm>
          <a:off x="8483111" y="519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63068</xdr:rowOff>
    </xdr:from>
    <xdr:to>
      <xdr:col>41</xdr:col>
      <xdr:colOff>101600</xdr:colOff>
      <xdr:row>31</xdr:row>
      <xdr:rowOff>164668</xdr:rowOff>
    </xdr:to>
    <xdr:sp macro="" textlink="">
      <xdr:nvSpPr>
        <xdr:cNvPr id="310" name="楕円 309"/>
        <xdr:cNvSpPr/>
      </xdr:nvSpPr>
      <xdr:spPr>
        <a:xfrm>
          <a:off x="7810500" y="53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9745</xdr:rowOff>
    </xdr:from>
    <xdr:ext cx="534377" cy="259045"/>
    <xdr:sp macro="" textlink="">
      <xdr:nvSpPr>
        <xdr:cNvPr id="311" name="テキスト ボックス 310"/>
        <xdr:cNvSpPr txBox="1"/>
      </xdr:nvSpPr>
      <xdr:spPr>
        <a:xfrm>
          <a:off x="7594111" y="51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131058</xdr:rowOff>
    </xdr:from>
    <xdr:to>
      <xdr:col>36</xdr:col>
      <xdr:colOff>165100</xdr:colOff>
      <xdr:row>32</xdr:row>
      <xdr:rowOff>61208</xdr:rowOff>
    </xdr:to>
    <xdr:sp macro="" textlink="">
      <xdr:nvSpPr>
        <xdr:cNvPr id="312" name="楕円 311"/>
        <xdr:cNvSpPr/>
      </xdr:nvSpPr>
      <xdr:spPr>
        <a:xfrm>
          <a:off x="6921500" y="54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77735</xdr:rowOff>
    </xdr:from>
    <xdr:ext cx="534377" cy="259045"/>
    <xdr:sp macro="" textlink="">
      <xdr:nvSpPr>
        <xdr:cNvPr id="313" name="テキスト ボックス 312"/>
        <xdr:cNvSpPr txBox="1"/>
      </xdr:nvSpPr>
      <xdr:spPr>
        <a:xfrm>
          <a:off x="6705111" y="522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9" name="直線コネクタ 338"/>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40" name="普通建設事業費最小値テキスト"/>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41" name="直線コネクタ 340"/>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2" name="普通建設事業費最大値テキスト"/>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3" name="直線コネクタ 342"/>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19587</xdr:rowOff>
    </xdr:from>
    <xdr:to>
      <xdr:col>55</xdr:col>
      <xdr:colOff>0</xdr:colOff>
      <xdr:row>56</xdr:row>
      <xdr:rowOff>86610</xdr:rowOff>
    </xdr:to>
    <xdr:cxnSp macro="">
      <xdr:nvCxnSpPr>
        <xdr:cNvPr id="344" name="直線コネクタ 343"/>
        <xdr:cNvCxnSpPr/>
      </xdr:nvCxnSpPr>
      <xdr:spPr>
        <a:xfrm>
          <a:off x="9639300" y="9620787"/>
          <a:ext cx="838200" cy="6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50759</xdr:rowOff>
    </xdr:from>
    <xdr:ext cx="534377" cy="259045"/>
    <xdr:sp macro="" textlink="">
      <xdr:nvSpPr>
        <xdr:cNvPr id="345" name="普通建設事業費平均値テキスト"/>
        <xdr:cNvSpPr txBox="1"/>
      </xdr:nvSpPr>
      <xdr:spPr>
        <a:xfrm>
          <a:off x="10528300" y="9651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6" name="フローチャート: 判断 345"/>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19587</xdr:rowOff>
    </xdr:from>
    <xdr:to>
      <xdr:col>50</xdr:col>
      <xdr:colOff>114300</xdr:colOff>
      <xdr:row>57</xdr:row>
      <xdr:rowOff>1429</xdr:rowOff>
    </xdr:to>
    <xdr:cxnSp macro="">
      <xdr:nvCxnSpPr>
        <xdr:cNvPr id="347" name="直線コネクタ 346"/>
        <xdr:cNvCxnSpPr/>
      </xdr:nvCxnSpPr>
      <xdr:spPr>
        <a:xfrm flipV="1">
          <a:off x="8750300" y="9620787"/>
          <a:ext cx="889000" cy="15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8" name="フローチャート: 判断 347"/>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160661</xdr:rowOff>
    </xdr:from>
    <xdr:ext cx="534377" cy="259045"/>
    <xdr:sp macro="" textlink="">
      <xdr:nvSpPr>
        <xdr:cNvPr id="349" name="テキスト ボックス 348"/>
        <xdr:cNvSpPr txBox="1"/>
      </xdr:nvSpPr>
      <xdr:spPr>
        <a:xfrm>
          <a:off x="9372111" y="97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74603</xdr:rowOff>
    </xdr:from>
    <xdr:to>
      <xdr:col>45</xdr:col>
      <xdr:colOff>177800</xdr:colOff>
      <xdr:row>57</xdr:row>
      <xdr:rowOff>1429</xdr:rowOff>
    </xdr:to>
    <xdr:cxnSp macro="">
      <xdr:nvCxnSpPr>
        <xdr:cNvPr id="350" name="直線コネクタ 349"/>
        <xdr:cNvCxnSpPr/>
      </xdr:nvCxnSpPr>
      <xdr:spPr>
        <a:xfrm>
          <a:off x="7861300" y="9675803"/>
          <a:ext cx="889000" cy="9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51" name="フローチャート: 判断 350"/>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2" name="テキスト ボックス 351"/>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49915</xdr:rowOff>
    </xdr:from>
    <xdr:to>
      <xdr:col>41</xdr:col>
      <xdr:colOff>50800</xdr:colOff>
      <xdr:row>56</xdr:row>
      <xdr:rowOff>74603</xdr:rowOff>
    </xdr:to>
    <xdr:cxnSp macro="">
      <xdr:nvCxnSpPr>
        <xdr:cNvPr id="353" name="直線コネクタ 352"/>
        <xdr:cNvCxnSpPr/>
      </xdr:nvCxnSpPr>
      <xdr:spPr>
        <a:xfrm>
          <a:off x="6972300" y="9651115"/>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4" name="フローチャート: 判断 353"/>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9589</xdr:rowOff>
    </xdr:from>
    <xdr:ext cx="534377" cy="259045"/>
    <xdr:sp macro="" textlink="">
      <xdr:nvSpPr>
        <xdr:cNvPr id="355" name="テキスト ボックス 354"/>
        <xdr:cNvSpPr txBox="1"/>
      </xdr:nvSpPr>
      <xdr:spPr>
        <a:xfrm>
          <a:off x="7594111" y="97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6" name="フローチャート: 判断 355"/>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28008</xdr:rowOff>
    </xdr:from>
    <xdr:ext cx="534377" cy="259045"/>
    <xdr:sp macro="" textlink="">
      <xdr:nvSpPr>
        <xdr:cNvPr id="357" name="テキスト ボックス 356"/>
        <xdr:cNvSpPr txBox="1"/>
      </xdr:nvSpPr>
      <xdr:spPr>
        <a:xfrm>
          <a:off x="6705111" y="980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35810</xdr:rowOff>
    </xdr:from>
    <xdr:to>
      <xdr:col>55</xdr:col>
      <xdr:colOff>50800</xdr:colOff>
      <xdr:row>56</xdr:row>
      <xdr:rowOff>137410</xdr:rowOff>
    </xdr:to>
    <xdr:sp macro="" textlink="">
      <xdr:nvSpPr>
        <xdr:cNvPr id="363" name="楕円 362"/>
        <xdr:cNvSpPr/>
      </xdr:nvSpPr>
      <xdr:spPr>
        <a:xfrm>
          <a:off x="10426700" y="9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58687</xdr:rowOff>
    </xdr:from>
    <xdr:ext cx="534377" cy="259045"/>
    <xdr:sp macro="" textlink="">
      <xdr:nvSpPr>
        <xdr:cNvPr id="364" name="普通建設事業費該当値テキスト"/>
        <xdr:cNvSpPr txBox="1"/>
      </xdr:nvSpPr>
      <xdr:spPr>
        <a:xfrm>
          <a:off x="10528300" y="94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140237</xdr:rowOff>
    </xdr:from>
    <xdr:to>
      <xdr:col>50</xdr:col>
      <xdr:colOff>165100</xdr:colOff>
      <xdr:row>56</xdr:row>
      <xdr:rowOff>70387</xdr:rowOff>
    </xdr:to>
    <xdr:sp macro="" textlink="">
      <xdr:nvSpPr>
        <xdr:cNvPr id="365" name="楕円 364"/>
        <xdr:cNvSpPr/>
      </xdr:nvSpPr>
      <xdr:spPr>
        <a:xfrm>
          <a:off x="9588500" y="956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86914</xdr:rowOff>
    </xdr:from>
    <xdr:ext cx="534377" cy="259045"/>
    <xdr:sp macro="" textlink="">
      <xdr:nvSpPr>
        <xdr:cNvPr id="366" name="テキスト ボックス 365"/>
        <xdr:cNvSpPr txBox="1"/>
      </xdr:nvSpPr>
      <xdr:spPr>
        <a:xfrm>
          <a:off x="9372111" y="934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122079</xdr:rowOff>
    </xdr:from>
    <xdr:to>
      <xdr:col>46</xdr:col>
      <xdr:colOff>38100</xdr:colOff>
      <xdr:row>57</xdr:row>
      <xdr:rowOff>52229</xdr:rowOff>
    </xdr:to>
    <xdr:sp macro="" textlink="">
      <xdr:nvSpPr>
        <xdr:cNvPr id="367" name="楕円 366"/>
        <xdr:cNvSpPr/>
      </xdr:nvSpPr>
      <xdr:spPr>
        <a:xfrm>
          <a:off x="8699500" y="97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43356</xdr:rowOff>
    </xdr:from>
    <xdr:ext cx="534377" cy="259045"/>
    <xdr:sp macro="" textlink="">
      <xdr:nvSpPr>
        <xdr:cNvPr id="368" name="テキスト ボックス 367"/>
        <xdr:cNvSpPr txBox="1"/>
      </xdr:nvSpPr>
      <xdr:spPr>
        <a:xfrm>
          <a:off x="8483111" y="98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23803</xdr:rowOff>
    </xdr:from>
    <xdr:to>
      <xdr:col>41</xdr:col>
      <xdr:colOff>101600</xdr:colOff>
      <xdr:row>56</xdr:row>
      <xdr:rowOff>125403</xdr:rowOff>
    </xdr:to>
    <xdr:sp macro="" textlink="">
      <xdr:nvSpPr>
        <xdr:cNvPr id="369" name="楕円 368"/>
        <xdr:cNvSpPr/>
      </xdr:nvSpPr>
      <xdr:spPr>
        <a:xfrm>
          <a:off x="7810500" y="962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141930</xdr:rowOff>
    </xdr:from>
    <xdr:ext cx="534377" cy="259045"/>
    <xdr:sp macro="" textlink="">
      <xdr:nvSpPr>
        <xdr:cNvPr id="370" name="テキスト ボックス 369"/>
        <xdr:cNvSpPr txBox="1"/>
      </xdr:nvSpPr>
      <xdr:spPr>
        <a:xfrm>
          <a:off x="7594111" y="940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170565</xdr:rowOff>
    </xdr:from>
    <xdr:to>
      <xdr:col>36</xdr:col>
      <xdr:colOff>165100</xdr:colOff>
      <xdr:row>56</xdr:row>
      <xdr:rowOff>100715</xdr:rowOff>
    </xdr:to>
    <xdr:sp macro="" textlink="">
      <xdr:nvSpPr>
        <xdr:cNvPr id="371" name="楕円 370"/>
        <xdr:cNvSpPr/>
      </xdr:nvSpPr>
      <xdr:spPr>
        <a:xfrm>
          <a:off x="6921500" y="960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117242</xdr:rowOff>
    </xdr:from>
    <xdr:ext cx="534377" cy="259045"/>
    <xdr:sp macro="" textlink="">
      <xdr:nvSpPr>
        <xdr:cNvPr id="372" name="テキスト ボックス 371"/>
        <xdr:cNvSpPr txBox="1"/>
      </xdr:nvSpPr>
      <xdr:spPr>
        <a:xfrm>
          <a:off x="6705111" y="937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4" name="直線コネクタ 393"/>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5" name="普通建設事業費 （ うち新規整備　）最小値テキスト"/>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6" name="直線コネクタ 395"/>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7" name="普通建設事業費 （ うち新規整備　）最大値テキスト"/>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8" name="直線コネクタ 397"/>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145872</xdr:rowOff>
    </xdr:from>
    <xdr:to>
      <xdr:col>55</xdr:col>
      <xdr:colOff>0</xdr:colOff>
      <xdr:row>78</xdr:row>
      <xdr:rowOff>24898</xdr:rowOff>
    </xdr:to>
    <xdr:cxnSp macro="">
      <xdr:nvCxnSpPr>
        <xdr:cNvPr id="399" name="直線コネクタ 398"/>
        <xdr:cNvCxnSpPr/>
      </xdr:nvCxnSpPr>
      <xdr:spPr>
        <a:xfrm flipV="1">
          <a:off x="9639300" y="13347522"/>
          <a:ext cx="838200" cy="5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30898</xdr:rowOff>
    </xdr:from>
    <xdr:ext cx="534377" cy="259045"/>
    <xdr:sp macro="" textlink="">
      <xdr:nvSpPr>
        <xdr:cNvPr id="400" name="普通建設事業費 （ うち新規整備　）平均値テキスト"/>
        <xdr:cNvSpPr txBox="1"/>
      </xdr:nvSpPr>
      <xdr:spPr>
        <a:xfrm>
          <a:off x="10528300" y="13061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401" name="フローチャート: 判断 400"/>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24898</xdr:rowOff>
    </xdr:from>
    <xdr:to>
      <xdr:col>50</xdr:col>
      <xdr:colOff>114300</xdr:colOff>
      <xdr:row>78</xdr:row>
      <xdr:rowOff>65656</xdr:rowOff>
    </xdr:to>
    <xdr:cxnSp macro="">
      <xdr:nvCxnSpPr>
        <xdr:cNvPr id="402" name="直線コネクタ 401"/>
        <xdr:cNvCxnSpPr/>
      </xdr:nvCxnSpPr>
      <xdr:spPr>
        <a:xfrm flipV="1">
          <a:off x="8750300" y="13397998"/>
          <a:ext cx="889000" cy="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3" name="フローチャート: 判断 402"/>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4" name="テキスト ボックス 403"/>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18428</xdr:rowOff>
    </xdr:from>
    <xdr:to>
      <xdr:col>45</xdr:col>
      <xdr:colOff>177800</xdr:colOff>
      <xdr:row>78</xdr:row>
      <xdr:rowOff>65656</xdr:rowOff>
    </xdr:to>
    <xdr:cxnSp macro="">
      <xdr:nvCxnSpPr>
        <xdr:cNvPr id="405" name="直線コネクタ 404"/>
        <xdr:cNvCxnSpPr/>
      </xdr:nvCxnSpPr>
      <xdr:spPr>
        <a:xfrm>
          <a:off x="7861300" y="13391528"/>
          <a:ext cx="889000" cy="4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6" name="フローチャート: 判断 405"/>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7" name="テキスト ボックス 406"/>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127402</xdr:rowOff>
    </xdr:from>
    <xdr:to>
      <xdr:col>41</xdr:col>
      <xdr:colOff>50800</xdr:colOff>
      <xdr:row>78</xdr:row>
      <xdr:rowOff>18428</xdr:rowOff>
    </xdr:to>
    <xdr:cxnSp macro="">
      <xdr:nvCxnSpPr>
        <xdr:cNvPr id="408" name="直線コネクタ 407"/>
        <xdr:cNvCxnSpPr/>
      </xdr:nvCxnSpPr>
      <xdr:spPr>
        <a:xfrm>
          <a:off x="6972300" y="13329052"/>
          <a:ext cx="889000" cy="6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9" name="フローチャート: 判断 408"/>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10" name="テキスト ボックス 409"/>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11" name="フローチャート: 判断 410"/>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59306</xdr:rowOff>
    </xdr:from>
    <xdr:ext cx="534377" cy="259045"/>
    <xdr:sp macro="" textlink="">
      <xdr:nvSpPr>
        <xdr:cNvPr id="412" name="テキスト ボックス 411"/>
        <xdr:cNvSpPr txBox="1"/>
      </xdr:nvSpPr>
      <xdr:spPr>
        <a:xfrm>
          <a:off x="6705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95072</xdr:rowOff>
    </xdr:from>
    <xdr:to>
      <xdr:col>55</xdr:col>
      <xdr:colOff>50800</xdr:colOff>
      <xdr:row>78</xdr:row>
      <xdr:rowOff>25222</xdr:rowOff>
    </xdr:to>
    <xdr:sp macro="" textlink="">
      <xdr:nvSpPr>
        <xdr:cNvPr id="418" name="楕円 417"/>
        <xdr:cNvSpPr/>
      </xdr:nvSpPr>
      <xdr:spPr>
        <a:xfrm>
          <a:off x="10426700" y="1329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73499</xdr:rowOff>
    </xdr:from>
    <xdr:ext cx="469744" cy="259045"/>
    <xdr:sp macro="" textlink="">
      <xdr:nvSpPr>
        <xdr:cNvPr id="419" name="普通建設事業費 （ うち新規整備　）該当値テキスト"/>
        <xdr:cNvSpPr txBox="1"/>
      </xdr:nvSpPr>
      <xdr:spPr>
        <a:xfrm>
          <a:off x="10528300" y="1327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145548</xdr:rowOff>
    </xdr:from>
    <xdr:to>
      <xdr:col>50</xdr:col>
      <xdr:colOff>165100</xdr:colOff>
      <xdr:row>78</xdr:row>
      <xdr:rowOff>75698</xdr:rowOff>
    </xdr:to>
    <xdr:sp macro="" textlink="">
      <xdr:nvSpPr>
        <xdr:cNvPr id="420" name="楕円 419"/>
        <xdr:cNvSpPr/>
      </xdr:nvSpPr>
      <xdr:spPr>
        <a:xfrm>
          <a:off x="9588500" y="1334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66825</xdr:rowOff>
    </xdr:from>
    <xdr:ext cx="469744" cy="259045"/>
    <xdr:sp macro="" textlink="">
      <xdr:nvSpPr>
        <xdr:cNvPr id="421" name="テキスト ボックス 420"/>
        <xdr:cNvSpPr txBox="1"/>
      </xdr:nvSpPr>
      <xdr:spPr>
        <a:xfrm>
          <a:off x="9404428" y="13439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14856</xdr:rowOff>
    </xdr:from>
    <xdr:to>
      <xdr:col>46</xdr:col>
      <xdr:colOff>38100</xdr:colOff>
      <xdr:row>78</xdr:row>
      <xdr:rowOff>116456</xdr:rowOff>
    </xdr:to>
    <xdr:sp macro="" textlink="">
      <xdr:nvSpPr>
        <xdr:cNvPr id="422" name="楕円 421"/>
        <xdr:cNvSpPr/>
      </xdr:nvSpPr>
      <xdr:spPr>
        <a:xfrm>
          <a:off x="8699500" y="133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107583</xdr:rowOff>
    </xdr:from>
    <xdr:ext cx="469744" cy="259045"/>
    <xdr:sp macro="" textlink="">
      <xdr:nvSpPr>
        <xdr:cNvPr id="423" name="テキスト ボックス 422"/>
        <xdr:cNvSpPr txBox="1"/>
      </xdr:nvSpPr>
      <xdr:spPr>
        <a:xfrm>
          <a:off x="8515428" y="134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139078</xdr:rowOff>
    </xdr:from>
    <xdr:to>
      <xdr:col>41</xdr:col>
      <xdr:colOff>101600</xdr:colOff>
      <xdr:row>78</xdr:row>
      <xdr:rowOff>69228</xdr:rowOff>
    </xdr:to>
    <xdr:sp macro="" textlink="">
      <xdr:nvSpPr>
        <xdr:cNvPr id="424" name="楕円 423"/>
        <xdr:cNvSpPr/>
      </xdr:nvSpPr>
      <xdr:spPr>
        <a:xfrm>
          <a:off x="7810500" y="133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60355</xdr:rowOff>
    </xdr:from>
    <xdr:ext cx="469744" cy="259045"/>
    <xdr:sp macro="" textlink="">
      <xdr:nvSpPr>
        <xdr:cNvPr id="425" name="テキスト ボックス 424"/>
        <xdr:cNvSpPr txBox="1"/>
      </xdr:nvSpPr>
      <xdr:spPr>
        <a:xfrm>
          <a:off x="7626428" y="134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76602</xdr:rowOff>
    </xdr:from>
    <xdr:to>
      <xdr:col>36</xdr:col>
      <xdr:colOff>165100</xdr:colOff>
      <xdr:row>78</xdr:row>
      <xdr:rowOff>6752</xdr:rowOff>
    </xdr:to>
    <xdr:sp macro="" textlink="">
      <xdr:nvSpPr>
        <xdr:cNvPr id="426" name="楕円 425"/>
        <xdr:cNvSpPr/>
      </xdr:nvSpPr>
      <xdr:spPr>
        <a:xfrm>
          <a:off x="6921500" y="132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169329</xdr:rowOff>
    </xdr:from>
    <xdr:ext cx="469744" cy="259045"/>
    <xdr:sp macro="" textlink="">
      <xdr:nvSpPr>
        <xdr:cNvPr id="427" name="テキスト ボックス 426"/>
        <xdr:cNvSpPr txBox="1"/>
      </xdr:nvSpPr>
      <xdr:spPr>
        <a:xfrm>
          <a:off x="6737428" y="1337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7" name="テキスト ボックス 44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51" name="直線コネクタ 450"/>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2" name="普通建設事業費 （ うち更新整備　）最小値テキスト"/>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3" name="直線コネクタ 452"/>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4" name="普通建設事業費 （ うち更新整備　）最大値テキスト"/>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5" name="直線コネクタ 454"/>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102285</xdr:rowOff>
    </xdr:from>
    <xdr:to>
      <xdr:col>55</xdr:col>
      <xdr:colOff>0</xdr:colOff>
      <xdr:row>95</xdr:row>
      <xdr:rowOff>92627</xdr:rowOff>
    </xdr:to>
    <xdr:cxnSp macro="">
      <xdr:nvCxnSpPr>
        <xdr:cNvPr id="456" name="直線コネクタ 455"/>
        <xdr:cNvCxnSpPr/>
      </xdr:nvCxnSpPr>
      <xdr:spPr>
        <a:xfrm>
          <a:off x="9639300" y="16218585"/>
          <a:ext cx="838200" cy="1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11586</xdr:rowOff>
    </xdr:from>
    <xdr:ext cx="534377" cy="259045"/>
    <xdr:sp macro="" textlink="">
      <xdr:nvSpPr>
        <xdr:cNvPr id="457" name="普通建設事業費 （ うち更新整備　）平均値テキスト"/>
        <xdr:cNvSpPr txBox="1"/>
      </xdr:nvSpPr>
      <xdr:spPr>
        <a:xfrm>
          <a:off x="10528300" y="16470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8" name="フローチャート: 判断 457"/>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102285</xdr:rowOff>
    </xdr:from>
    <xdr:to>
      <xdr:col>50</xdr:col>
      <xdr:colOff>114300</xdr:colOff>
      <xdr:row>95</xdr:row>
      <xdr:rowOff>159702</xdr:rowOff>
    </xdr:to>
    <xdr:cxnSp macro="">
      <xdr:nvCxnSpPr>
        <xdr:cNvPr id="459" name="直線コネクタ 458"/>
        <xdr:cNvCxnSpPr/>
      </xdr:nvCxnSpPr>
      <xdr:spPr>
        <a:xfrm flipV="1">
          <a:off x="8750300" y="16218585"/>
          <a:ext cx="889000" cy="22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60" name="フローチャート: 判断 459"/>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61" name="テキスト ボックス 460"/>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83826</xdr:rowOff>
    </xdr:from>
    <xdr:to>
      <xdr:col>45</xdr:col>
      <xdr:colOff>177800</xdr:colOff>
      <xdr:row>95</xdr:row>
      <xdr:rowOff>159702</xdr:rowOff>
    </xdr:to>
    <xdr:cxnSp macro="">
      <xdr:nvCxnSpPr>
        <xdr:cNvPr id="462" name="直線コネクタ 461"/>
        <xdr:cNvCxnSpPr/>
      </xdr:nvCxnSpPr>
      <xdr:spPr>
        <a:xfrm>
          <a:off x="7861300" y="16371576"/>
          <a:ext cx="889000" cy="7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3" name="フローチャート: 判断 462"/>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64" name="テキスト ボックス 463"/>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83826</xdr:rowOff>
    </xdr:from>
    <xdr:to>
      <xdr:col>41</xdr:col>
      <xdr:colOff>50800</xdr:colOff>
      <xdr:row>95</xdr:row>
      <xdr:rowOff>122459</xdr:rowOff>
    </xdr:to>
    <xdr:cxnSp macro="">
      <xdr:nvCxnSpPr>
        <xdr:cNvPr id="465" name="直線コネクタ 464"/>
        <xdr:cNvCxnSpPr/>
      </xdr:nvCxnSpPr>
      <xdr:spPr>
        <a:xfrm flipV="1">
          <a:off x="6972300" y="16371576"/>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6" name="フローチャート: 判断 465"/>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7" name="テキスト ボックス 466"/>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8" name="フローチャート: 判断 467"/>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69" name="テキスト ボックス 468"/>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41827</xdr:rowOff>
    </xdr:from>
    <xdr:to>
      <xdr:col>55</xdr:col>
      <xdr:colOff>50800</xdr:colOff>
      <xdr:row>95</xdr:row>
      <xdr:rowOff>143427</xdr:rowOff>
    </xdr:to>
    <xdr:sp macro="" textlink="">
      <xdr:nvSpPr>
        <xdr:cNvPr id="475" name="楕円 474"/>
        <xdr:cNvSpPr/>
      </xdr:nvSpPr>
      <xdr:spPr>
        <a:xfrm>
          <a:off x="10426700" y="163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64704</xdr:rowOff>
    </xdr:from>
    <xdr:ext cx="534377" cy="259045"/>
    <xdr:sp macro="" textlink="">
      <xdr:nvSpPr>
        <xdr:cNvPr id="476" name="普通建設事業費 （ うち更新整備　）該当値テキスト"/>
        <xdr:cNvSpPr txBox="1"/>
      </xdr:nvSpPr>
      <xdr:spPr>
        <a:xfrm>
          <a:off x="10528300" y="1618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51485</xdr:rowOff>
    </xdr:from>
    <xdr:to>
      <xdr:col>50</xdr:col>
      <xdr:colOff>165100</xdr:colOff>
      <xdr:row>94</xdr:row>
      <xdr:rowOff>153085</xdr:rowOff>
    </xdr:to>
    <xdr:sp macro="" textlink="">
      <xdr:nvSpPr>
        <xdr:cNvPr id="477" name="楕円 476"/>
        <xdr:cNvSpPr/>
      </xdr:nvSpPr>
      <xdr:spPr>
        <a:xfrm>
          <a:off x="9588500" y="161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169612</xdr:rowOff>
    </xdr:from>
    <xdr:ext cx="534377" cy="259045"/>
    <xdr:sp macro="" textlink="">
      <xdr:nvSpPr>
        <xdr:cNvPr id="478" name="テキスト ボックス 477"/>
        <xdr:cNvSpPr txBox="1"/>
      </xdr:nvSpPr>
      <xdr:spPr>
        <a:xfrm>
          <a:off x="9372111" y="1594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108902</xdr:rowOff>
    </xdr:from>
    <xdr:to>
      <xdr:col>46</xdr:col>
      <xdr:colOff>38100</xdr:colOff>
      <xdr:row>96</xdr:row>
      <xdr:rowOff>39052</xdr:rowOff>
    </xdr:to>
    <xdr:sp macro="" textlink="">
      <xdr:nvSpPr>
        <xdr:cNvPr id="479" name="楕円 478"/>
        <xdr:cNvSpPr/>
      </xdr:nvSpPr>
      <xdr:spPr>
        <a:xfrm>
          <a:off x="8699500" y="163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55579</xdr:rowOff>
    </xdr:from>
    <xdr:ext cx="534377" cy="259045"/>
    <xdr:sp macro="" textlink="">
      <xdr:nvSpPr>
        <xdr:cNvPr id="480" name="テキスト ボックス 479"/>
        <xdr:cNvSpPr txBox="1"/>
      </xdr:nvSpPr>
      <xdr:spPr>
        <a:xfrm>
          <a:off x="8483111" y="161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33026</xdr:rowOff>
    </xdr:from>
    <xdr:to>
      <xdr:col>41</xdr:col>
      <xdr:colOff>101600</xdr:colOff>
      <xdr:row>95</xdr:row>
      <xdr:rowOff>134626</xdr:rowOff>
    </xdr:to>
    <xdr:sp macro="" textlink="">
      <xdr:nvSpPr>
        <xdr:cNvPr id="481" name="楕円 480"/>
        <xdr:cNvSpPr/>
      </xdr:nvSpPr>
      <xdr:spPr>
        <a:xfrm>
          <a:off x="7810500" y="1632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151153</xdr:rowOff>
    </xdr:from>
    <xdr:ext cx="534377" cy="259045"/>
    <xdr:sp macro="" textlink="">
      <xdr:nvSpPr>
        <xdr:cNvPr id="482" name="テキスト ボックス 481"/>
        <xdr:cNvSpPr txBox="1"/>
      </xdr:nvSpPr>
      <xdr:spPr>
        <a:xfrm>
          <a:off x="7594111" y="1609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71659</xdr:rowOff>
    </xdr:from>
    <xdr:to>
      <xdr:col>36</xdr:col>
      <xdr:colOff>165100</xdr:colOff>
      <xdr:row>96</xdr:row>
      <xdr:rowOff>1809</xdr:rowOff>
    </xdr:to>
    <xdr:sp macro="" textlink="">
      <xdr:nvSpPr>
        <xdr:cNvPr id="483" name="楕円 482"/>
        <xdr:cNvSpPr/>
      </xdr:nvSpPr>
      <xdr:spPr>
        <a:xfrm>
          <a:off x="6921500" y="1635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18336</xdr:rowOff>
    </xdr:from>
    <xdr:ext cx="534377" cy="259045"/>
    <xdr:sp macro="" textlink="">
      <xdr:nvSpPr>
        <xdr:cNvPr id="484" name="テキスト ボックス 483"/>
        <xdr:cNvSpPr txBox="1"/>
      </xdr:nvSpPr>
      <xdr:spPr>
        <a:xfrm>
          <a:off x="6705111" y="1613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4" name="テキスト ボックス 503"/>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6" name="テキスト ボックス 505"/>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8" name="直線コネクタ 507"/>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11" name="災害復旧事業費最大値テキスト"/>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2" name="直線コネクタ 511"/>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4" name="災害復旧事業費平均値テキスト"/>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5" name="フローチャート: 判断 514"/>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36830</xdr:rowOff>
    </xdr:from>
    <xdr:to>
      <xdr:col>81</xdr:col>
      <xdr:colOff>50800</xdr:colOff>
      <xdr:row>39</xdr:row>
      <xdr:rowOff>44450</xdr:rowOff>
    </xdr:to>
    <xdr:cxnSp macro="">
      <xdr:nvCxnSpPr>
        <xdr:cNvPr id="516" name="直線コネクタ 515"/>
        <xdr:cNvCxnSpPr/>
      </xdr:nvCxnSpPr>
      <xdr:spPr>
        <a:xfrm>
          <a:off x="14592300" y="6723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7" name="フローチャート: 判断 516"/>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8" name="テキスト ボックス 517"/>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36830</xdr:rowOff>
    </xdr:from>
    <xdr:to>
      <xdr:col>76</xdr:col>
      <xdr:colOff>114300</xdr:colOff>
      <xdr:row>39</xdr:row>
      <xdr:rowOff>40259</xdr:rowOff>
    </xdr:to>
    <xdr:cxnSp macro="">
      <xdr:nvCxnSpPr>
        <xdr:cNvPr id="519" name="直線コネクタ 518"/>
        <xdr:cNvCxnSpPr/>
      </xdr:nvCxnSpPr>
      <xdr:spPr>
        <a:xfrm flipV="1">
          <a:off x="13703300" y="672338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20" name="フローチャート: 判断 519"/>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21" name="テキスト ボックス 520"/>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40259</xdr:rowOff>
    </xdr:from>
    <xdr:to>
      <xdr:col>71</xdr:col>
      <xdr:colOff>177800</xdr:colOff>
      <xdr:row>39</xdr:row>
      <xdr:rowOff>44450</xdr:rowOff>
    </xdr:to>
    <xdr:cxnSp macro="">
      <xdr:nvCxnSpPr>
        <xdr:cNvPr id="522" name="直線コネクタ 521"/>
        <xdr:cNvCxnSpPr/>
      </xdr:nvCxnSpPr>
      <xdr:spPr>
        <a:xfrm flipV="1">
          <a:off x="12814300" y="672680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3" name="フローチャート: 判断 522"/>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4" name="テキスト ボックス 523"/>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5" name="フローチャート: 判断 524"/>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6" name="テキスト ボックス 525"/>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157480</xdr:rowOff>
    </xdr:from>
    <xdr:to>
      <xdr:col>76</xdr:col>
      <xdr:colOff>165100</xdr:colOff>
      <xdr:row>39</xdr:row>
      <xdr:rowOff>87630</xdr:rowOff>
    </xdr:to>
    <xdr:sp macro="" textlink="">
      <xdr:nvSpPr>
        <xdr:cNvPr id="536" name="楕円 535"/>
        <xdr:cNvSpPr/>
      </xdr:nvSpPr>
      <xdr:spPr>
        <a:xfrm>
          <a:off x="14541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78757</xdr:rowOff>
    </xdr:from>
    <xdr:ext cx="313932" cy="259045"/>
    <xdr:sp macro="" textlink="">
      <xdr:nvSpPr>
        <xdr:cNvPr id="537" name="テキスト ボックス 536"/>
        <xdr:cNvSpPr txBox="1"/>
      </xdr:nvSpPr>
      <xdr:spPr>
        <a:xfrm>
          <a:off x="14435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160909</xdr:rowOff>
    </xdr:from>
    <xdr:to>
      <xdr:col>72</xdr:col>
      <xdr:colOff>38100</xdr:colOff>
      <xdr:row>39</xdr:row>
      <xdr:rowOff>91059</xdr:rowOff>
    </xdr:to>
    <xdr:sp macro="" textlink="">
      <xdr:nvSpPr>
        <xdr:cNvPr id="538" name="楕円 537"/>
        <xdr:cNvSpPr/>
      </xdr:nvSpPr>
      <xdr:spPr>
        <a:xfrm>
          <a:off x="13652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82186</xdr:rowOff>
    </xdr:from>
    <xdr:ext cx="313932" cy="259045"/>
    <xdr:sp macro="" textlink="">
      <xdr:nvSpPr>
        <xdr:cNvPr id="539" name="テキスト ボックス 538"/>
        <xdr:cNvSpPr txBox="1"/>
      </xdr:nvSpPr>
      <xdr:spPr>
        <a:xfrm>
          <a:off x="13546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1" name="テキスト ボックス 600"/>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3" name="テキスト ボックス 602"/>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5" name="テキスト ボックス 60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7" name="テキスト ボックス 60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9" name="テキスト ボックス 60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1" name="テキスト ボックス 61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3" name="テキスト ボックス 61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7" name="直線コネクタ 616"/>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8" name="公債費最小値テキスト"/>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9" name="直線コネクタ 618"/>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20" name="公債費最大値テキスト"/>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21" name="直線コネクタ 620"/>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71447</xdr:rowOff>
    </xdr:from>
    <xdr:to>
      <xdr:col>85</xdr:col>
      <xdr:colOff>127000</xdr:colOff>
      <xdr:row>74</xdr:row>
      <xdr:rowOff>81048</xdr:rowOff>
    </xdr:to>
    <xdr:cxnSp macro="">
      <xdr:nvCxnSpPr>
        <xdr:cNvPr id="622" name="直線コネクタ 621"/>
        <xdr:cNvCxnSpPr/>
      </xdr:nvCxnSpPr>
      <xdr:spPr>
        <a:xfrm>
          <a:off x="15481300" y="12758747"/>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70266</xdr:rowOff>
    </xdr:from>
    <xdr:ext cx="534377" cy="259045"/>
    <xdr:sp macro="" textlink="">
      <xdr:nvSpPr>
        <xdr:cNvPr id="623" name="公債費平均値テキスト"/>
        <xdr:cNvSpPr txBox="1"/>
      </xdr:nvSpPr>
      <xdr:spPr>
        <a:xfrm>
          <a:off x="16370300" y="12929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4" name="フローチャート: 判断 623"/>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71447</xdr:rowOff>
    </xdr:from>
    <xdr:to>
      <xdr:col>81</xdr:col>
      <xdr:colOff>50800</xdr:colOff>
      <xdr:row>74</xdr:row>
      <xdr:rowOff>91498</xdr:rowOff>
    </xdr:to>
    <xdr:cxnSp macro="">
      <xdr:nvCxnSpPr>
        <xdr:cNvPr id="625" name="直線コネクタ 624"/>
        <xdr:cNvCxnSpPr/>
      </xdr:nvCxnSpPr>
      <xdr:spPr>
        <a:xfrm flipV="1">
          <a:off x="14592300" y="12758747"/>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6" name="フローチャート: 判断 625"/>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127776</xdr:rowOff>
    </xdr:from>
    <xdr:ext cx="534377" cy="259045"/>
    <xdr:sp macro="" textlink="">
      <xdr:nvSpPr>
        <xdr:cNvPr id="627" name="テキスト ボックス 626"/>
        <xdr:cNvSpPr txBox="1"/>
      </xdr:nvSpPr>
      <xdr:spPr>
        <a:xfrm>
          <a:off x="15214111" y="129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91498</xdr:rowOff>
    </xdr:from>
    <xdr:to>
      <xdr:col>76</xdr:col>
      <xdr:colOff>114300</xdr:colOff>
      <xdr:row>74</xdr:row>
      <xdr:rowOff>158739</xdr:rowOff>
    </xdr:to>
    <xdr:cxnSp macro="">
      <xdr:nvCxnSpPr>
        <xdr:cNvPr id="628" name="直線コネクタ 627"/>
        <xdr:cNvCxnSpPr/>
      </xdr:nvCxnSpPr>
      <xdr:spPr>
        <a:xfrm flipV="1">
          <a:off x="13703300" y="12778798"/>
          <a:ext cx="889000" cy="6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9" name="フローチャート: 判断 628"/>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112165</xdr:rowOff>
    </xdr:from>
    <xdr:ext cx="534377" cy="259045"/>
    <xdr:sp macro="" textlink="">
      <xdr:nvSpPr>
        <xdr:cNvPr id="630" name="テキスト ボックス 629"/>
        <xdr:cNvSpPr txBox="1"/>
      </xdr:nvSpPr>
      <xdr:spPr>
        <a:xfrm>
          <a:off x="14325111" y="129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158739</xdr:rowOff>
    </xdr:from>
    <xdr:to>
      <xdr:col>71</xdr:col>
      <xdr:colOff>177800</xdr:colOff>
      <xdr:row>75</xdr:row>
      <xdr:rowOff>45386</xdr:rowOff>
    </xdr:to>
    <xdr:cxnSp macro="">
      <xdr:nvCxnSpPr>
        <xdr:cNvPr id="631" name="直線コネクタ 630"/>
        <xdr:cNvCxnSpPr/>
      </xdr:nvCxnSpPr>
      <xdr:spPr>
        <a:xfrm flipV="1">
          <a:off x="12814300" y="12846039"/>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2" name="フローチャート: 判断 631"/>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57955</xdr:rowOff>
    </xdr:from>
    <xdr:ext cx="534377" cy="259045"/>
    <xdr:sp macro="" textlink="">
      <xdr:nvSpPr>
        <xdr:cNvPr id="633" name="テキスト ボックス 632"/>
        <xdr:cNvSpPr txBox="1"/>
      </xdr:nvSpPr>
      <xdr:spPr>
        <a:xfrm>
          <a:off x="13436111" y="1291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4" name="フローチャート: 判断 633"/>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5" name="テキスト ボックス 634"/>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30248</xdr:rowOff>
    </xdr:from>
    <xdr:to>
      <xdr:col>85</xdr:col>
      <xdr:colOff>177800</xdr:colOff>
      <xdr:row>74</xdr:row>
      <xdr:rowOff>131848</xdr:rowOff>
    </xdr:to>
    <xdr:sp macro="" textlink="">
      <xdr:nvSpPr>
        <xdr:cNvPr id="641" name="楕円 640"/>
        <xdr:cNvSpPr/>
      </xdr:nvSpPr>
      <xdr:spPr>
        <a:xfrm>
          <a:off x="16268700" y="1271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53125</xdr:rowOff>
    </xdr:from>
    <xdr:ext cx="534377" cy="259045"/>
    <xdr:sp macro="" textlink="">
      <xdr:nvSpPr>
        <xdr:cNvPr id="642" name="公債費該当値テキスト"/>
        <xdr:cNvSpPr txBox="1"/>
      </xdr:nvSpPr>
      <xdr:spPr>
        <a:xfrm>
          <a:off x="16370300" y="1256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20647</xdr:rowOff>
    </xdr:from>
    <xdr:to>
      <xdr:col>81</xdr:col>
      <xdr:colOff>101600</xdr:colOff>
      <xdr:row>74</xdr:row>
      <xdr:rowOff>122247</xdr:rowOff>
    </xdr:to>
    <xdr:sp macro="" textlink="">
      <xdr:nvSpPr>
        <xdr:cNvPr id="643" name="楕円 642"/>
        <xdr:cNvSpPr/>
      </xdr:nvSpPr>
      <xdr:spPr>
        <a:xfrm>
          <a:off x="15430500" y="127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138774</xdr:rowOff>
    </xdr:from>
    <xdr:ext cx="534377" cy="259045"/>
    <xdr:sp macro="" textlink="">
      <xdr:nvSpPr>
        <xdr:cNvPr id="644" name="テキスト ボックス 643"/>
        <xdr:cNvSpPr txBox="1"/>
      </xdr:nvSpPr>
      <xdr:spPr>
        <a:xfrm>
          <a:off x="15214111" y="1248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40698</xdr:rowOff>
    </xdr:from>
    <xdr:to>
      <xdr:col>76</xdr:col>
      <xdr:colOff>165100</xdr:colOff>
      <xdr:row>74</xdr:row>
      <xdr:rowOff>142298</xdr:rowOff>
    </xdr:to>
    <xdr:sp macro="" textlink="">
      <xdr:nvSpPr>
        <xdr:cNvPr id="645" name="楕円 644"/>
        <xdr:cNvSpPr/>
      </xdr:nvSpPr>
      <xdr:spPr>
        <a:xfrm>
          <a:off x="14541500" y="1272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158825</xdr:rowOff>
    </xdr:from>
    <xdr:ext cx="534377" cy="259045"/>
    <xdr:sp macro="" textlink="">
      <xdr:nvSpPr>
        <xdr:cNvPr id="646" name="テキスト ボックス 645"/>
        <xdr:cNvSpPr txBox="1"/>
      </xdr:nvSpPr>
      <xdr:spPr>
        <a:xfrm>
          <a:off x="14325111" y="1250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107939</xdr:rowOff>
    </xdr:from>
    <xdr:to>
      <xdr:col>72</xdr:col>
      <xdr:colOff>38100</xdr:colOff>
      <xdr:row>75</xdr:row>
      <xdr:rowOff>38089</xdr:rowOff>
    </xdr:to>
    <xdr:sp macro="" textlink="">
      <xdr:nvSpPr>
        <xdr:cNvPr id="647" name="楕円 646"/>
        <xdr:cNvSpPr/>
      </xdr:nvSpPr>
      <xdr:spPr>
        <a:xfrm>
          <a:off x="13652500" y="12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54616</xdr:rowOff>
    </xdr:from>
    <xdr:ext cx="534377" cy="259045"/>
    <xdr:sp macro="" textlink="">
      <xdr:nvSpPr>
        <xdr:cNvPr id="648" name="テキスト ボックス 647"/>
        <xdr:cNvSpPr txBox="1"/>
      </xdr:nvSpPr>
      <xdr:spPr>
        <a:xfrm>
          <a:off x="13436111" y="125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166036</xdr:rowOff>
    </xdr:from>
    <xdr:to>
      <xdr:col>67</xdr:col>
      <xdr:colOff>101600</xdr:colOff>
      <xdr:row>75</xdr:row>
      <xdr:rowOff>96186</xdr:rowOff>
    </xdr:to>
    <xdr:sp macro="" textlink="">
      <xdr:nvSpPr>
        <xdr:cNvPr id="649" name="楕円 648"/>
        <xdr:cNvSpPr/>
      </xdr:nvSpPr>
      <xdr:spPr>
        <a:xfrm>
          <a:off x="12763500" y="1285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87313</xdr:rowOff>
    </xdr:from>
    <xdr:ext cx="534377" cy="259045"/>
    <xdr:sp macro="" textlink="">
      <xdr:nvSpPr>
        <xdr:cNvPr id="650" name="テキスト ボックス 649"/>
        <xdr:cNvSpPr txBox="1"/>
      </xdr:nvSpPr>
      <xdr:spPr>
        <a:xfrm>
          <a:off x="12547111" y="1294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4" name="直線コネクタ 673"/>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5" name="積立金最小値テキスト"/>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6" name="直線コネクタ 675"/>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7" name="積立金最大値テキスト"/>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8" name="直線コネクタ 677"/>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9246</xdr:rowOff>
    </xdr:from>
    <xdr:to>
      <xdr:col>85</xdr:col>
      <xdr:colOff>127000</xdr:colOff>
      <xdr:row>99</xdr:row>
      <xdr:rowOff>21171</xdr:rowOff>
    </xdr:to>
    <xdr:cxnSp macro="">
      <xdr:nvCxnSpPr>
        <xdr:cNvPr id="679" name="直線コネクタ 678"/>
        <xdr:cNvCxnSpPr/>
      </xdr:nvCxnSpPr>
      <xdr:spPr>
        <a:xfrm flipV="1">
          <a:off x="15481300" y="16982796"/>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73677</xdr:rowOff>
    </xdr:from>
    <xdr:ext cx="469744" cy="259045"/>
    <xdr:sp macro="" textlink="">
      <xdr:nvSpPr>
        <xdr:cNvPr id="680" name="積立金平均値テキスト"/>
        <xdr:cNvSpPr txBox="1"/>
      </xdr:nvSpPr>
      <xdr:spPr>
        <a:xfrm>
          <a:off x="16370300" y="1653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81" name="フローチャート: 判断 680"/>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21171</xdr:rowOff>
    </xdr:from>
    <xdr:to>
      <xdr:col>81</xdr:col>
      <xdr:colOff>50800</xdr:colOff>
      <xdr:row>99</xdr:row>
      <xdr:rowOff>25095</xdr:rowOff>
    </xdr:to>
    <xdr:cxnSp macro="">
      <xdr:nvCxnSpPr>
        <xdr:cNvPr id="682" name="直線コネクタ 681"/>
        <xdr:cNvCxnSpPr/>
      </xdr:nvCxnSpPr>
      <xdr:spPr>
        <a:xfrm flipV="1">
          <a:off x="14592300" y="16994721"/>
          <a:ext cx="8890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3" name="フローチャート: 判断 682"/>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4" name="テキスト ボックス 683"/>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25095</xdr:rowOff>
    </xdr:from>
    <xdr:to>
      <xdr:col>76</xdr:col>
      <xdr:colOff>114300</xdr:colOff>
      <xdr:row>99</xdr:row>
      <xdr:rowOff>29668</xdr:rowOff>
    </xdr:to>
    <xdr:cxnSp macro="">
      <xdr:nvCxnSpPr>
        <xdr:cNvPr id="685" name="直線コネクタ 684"/>
        <xdr:cNvCxnSpPr/>
      </xdr:nvCxnSpPr>
      <xdr:spPr>
        <a:xfrm flipV="1">
          <a:off x="13703300" y="16998645"/>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6" name="フローチャート: 判断 685"/>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7" name="テキスト ボックス 686"/>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19532</xdr:rowOff>
    </xdr:from>
    <xdr:to>
      <xdr:col>71</xdr:col>
      <xdr:colOff>177800</xdr:colOff>
      <xdr:row>99</xdr:row>
      <xdr:rowOff>29668</xdr:rowOff>
    </xdr:to>
    <xdr:cxnSp macro="">
      <xdr:nvCxnSpPr>
        <xdr:cNvPr id="688" name="直線コネクタ 687"/>
        <xdr:cNvCxnSpPr/>
      </xdr:nvCxnSpPr>
      <xdr:spPr>
        <a:xfrm>
          <a:off x="12814300" y="16993082"/>
          <a:ext cx="889000" cy="1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9" name="フローチャート: 判断 688"/>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90" name="テキスト ボックス 689"/>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91" name="フローチャート: 判断 690"/>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61141</xdr:rowOff>
    </xdr:from>
    <xdr:ext cx="469744" cy="259045"/>
    <xdr:sp macro="" textlink="">
      <xdr:nvSpPr>
        <xdr:cNvPr id="692" name="テキスト ボックス 691"/>
        <xdr:cNvSpPr txBox="1"/>
      </xdr:nvSpPr>
      <xdr:spPr>
        <a:xfrm>
          <a:off x="12579428" y="165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129896</xdr:rowOff>
    </xdr:from>
    <xdr:to>
      <xdr:col>85</xdr:col>
      <xdr:colOff>177800</xdr:colOff>
      <xdr:row>99</xdr:row>
      <xdr:rowOff>60046</xdr:rowOff>
    </xdr:to>
    <xdr:sp macro="" textlink="">
      <xdr:nvSpPr>
        <xdr:cNvPr id="698" name="楕円 697"/>
        <xdr:cNvSpPr/>
      </xdr:nvSpPr>
      <xdr:spPr>
        <a:xfrm>
          <a:off x="16268700" y="169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44823</xdr:rowOff>
    </xdr:from>
    <xdr:ext cx="378565" cy="259045"/>
    <xdr:sp macro="" textlink="">
      <xdr:nvSpPr>
        <xdr:cNvPr id="699" name="積立金該当値テキスト"/>
        <xdr:cNvSpPr txBox="1"/>
      </xdr:nvSpPr>
      <xdr:spPr>
        <a:xfrm>
          <a:off x="16370300" y="1684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141821</xdr:rowOff>
    </xdr:from>
    <xdr:to>
      <xdr:col>81</xdr:col>
      <xdr:colOff>101600</xdr:colOff>
      <xdr:row>99</xdr:row>
      <xdr:rowOff>71971</xdr:rowOff>
    </xdr:to>
    <xdr:sp macro="" textlink="">
      <xdr:nvSpPr>
        <xdr:cNvPr id="700" name="楕円 699"/>
        <xdr:cNvSpPr/>
      </xdr:nvSpPr>
      <xdr:spPr>
        <a:xfrm>
          <a:off x="15430500" y="169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63098</xdr:rowOff>
    </xdr:from>
    <xdr:ext cx="378565" cy="259045"/>
    <xdr:sp macro="" textlink="">
      <xdr:nvSpPr>
        <xdr:cNvPr id="701" name="テキスト ボックス 700"/>
        <xdr:cNvSpPr txBox="1"/>
      </xdr:nvSpPr>
      <xdr:spPr>
        <a:xfrm>
          <a:off x="15292017" y="1703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145745</xdr:rowOff>
    </xdr:from>
    <xdr:to>
      <xdr:col>76</xdr:col>
      <xdr:colOff>165100</xdr:colOff>
      <xdr:row>99</xdr:row>
      <xdr:rowOff>75895</xdr:rowOff>
    </xdr:to>
    <xdr:sp macro="" textlink="">
      <xdr:nvSpPr>
        <xdr:cNvPr id="702" name="楕円 701"/>
        <xdr:cNvSpPr/>
      </xdr:nvSpPr>
      <xdr:spPr>
        <a:xfrm>
          <a:off x="14541500" y="1694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67022</xdr:rowOff>
    </xdr:from>
    <xdr:ext cx="378565" cy="259045"/>
    <xdr:sp macro="" textlink="">
      <xdr:nvSpPr>
        <xdr:cNvPr id="703" name="テキスト ボックス 702"/>
        <xdr:cNvSpPr txBox="1"/>
      </xdr:nvSpPr>
      <xdr:spPr>
        <a:xfrm>
          <a:off x="14403017" y="17040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150318</xdr:rowOff>
    </xdr:from>
    <xdr:to>
      <xdr:col>72</xdr:col>
      <xdr:colOff>38100</xdr:colOff>
      <xdr:row>99</xdr:row>
      <xdr:rowOff>80468</xdr:rowOff>
    </xdr:to>
    <xdr:sp macro="" textlink="">
      <xdr:nvSpPr>
        <xdr:cNvPr id="704" name="楕円 703"/>
        <xdr:cNvSpPr/>
      </xdr:nvSpPr>
      <xdr:spPr>
        <a:xfrm>
          <a:off x="13652500" y="1695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71595</xdr:rowOff>
    </xdr:from>
    <xdr:ext cx="378565" cy="259045"/>
    <xdr:sp macro="" textlink="">
      <xdr:nvSpPr>
        <xdr:cNvPr id="705" name="テキスト ボックス 704"/>
        <xdr:cNvSpPr txBox="1"/>
      </xdr:nvSpPr>
      <xdr:spPr>
        <a:xfrm>
          <a:off x="13514017" y="17045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140182</xdr:rowOff>
    </xdr:from>
    <xdr:to>
      <xdr:col>67</xdr:col>
      <xdr:colOff>101600</xdr:colOff>
      <xdr:row>99</xdr:row>
      <xdr:rowOff>70332</xdr:rowOff>
    </xdr:to>
    <xdr:sp macro="" textlink="">
      <xdr:nvSpPr>
        <xdr:cNvPr id="706" name="楕円 705"/>
        <xdr:cNvSpPr/>
      </xdr:nvSpPr>
      <xdr:spPr>
        <a:xfrm>
          <a:off x="12763500" y="1694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61459</xdr:rowOff>
    </xdr:from>
    <xdr:ext cx="378565" cy="259045"/>
    <xdr:sp macro="" textlink="">
      <xdr:nvSpPr>
        <xdr:cNvPr id="707" name="テキスト ボックス 706"/>
        <xdr:cNvSpPr txBox="1"/>
      </xdr:nvSpPr>
      <xdr:spPr>
        <a:xfrm>
          <a:off x="12625017" y="17035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3" name="直線コネクタ 732"/>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6" name="投資及び出資金最大値テキスト"/>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7" name="直線コネクタ 736"/>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87449</xdr:rowOff>
    </xdr:from>
    <xdr:to>
      <xdr:col>116</xdr:col>
      <xdr:colOff>63500</xdr:colOff>
      <xdr:row>39</xdr:row>
      <xdr:rowOff>93980</xdr:rowOff>
    </xdr:to>
    <xdr:cxnSp macro="">
      <xdr:nvCxnSpPr>
        <xdr:cNvPr id="738" name="直線コネクタ 737"/>
        <xdr:cNvCxnSpPr/>
      </xdr:nvCxnSpPr>
      <xdr:spPr>
        <a:xfrm flipV="1">
          <a:off x="21323300" y="677399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9" name="投資及び出資金平均値テキスト"/>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40" name="フローチャート: 判断 739"/>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78141</xdr:rowOff>
    </xdr:from>
    <xdr:to>
      <xdr:col>111</xdr:col>
      <xdr:colOff>177800</xdr:colOff>
      <xdr:row>39</xdr:row>
      <xdr:rowOff>93980</xdr:rowOff>
    </xdr:to>
    <xdr:cxnSp macro="">
      <xdr:nvCxnSpPr>
        <xdr:cNvPr id="741" name="直線コネクタ 740"/>
        <xdr:cNvCxnSpPr/>
      </xdr:nvCxnSpPr>
      <xdr:spPr>
        <a:xfrm>
          <a:off x="20434300" y="6764691"/>
          <a:ext cx="889000" cy="15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2" name="フローチャート: 判断 741"/>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3" name="テキスト ボックス 742"/>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78141</xdr:rowOff>
    </xdr:from>
    <xdr:to>
      <xdr:col>107</xdr:col>
      <xdr:colOff>50800</xdr:colOff>
      <xdr:row>39</xdr:row>
      <xdr:rowOff>79121</xdr:rowOff>
    </xdr:to>
    <xdr:cxnSp macro="">
      <xdr:nvCxnSpPr>
        <xdr:cNvPr id="744" name="直線コネクタ 743"/>
        <xdr:cNvCxnSpPr/>
      </xdr:nvCxnSpPr>
      <xdr:spPr>
        <a:xfrm flipV="1">
          <a:off x="19545300" y="6764691"/>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5" name="フローチャート: 判断 744"/>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6" name="テキスト ボックス 745"/>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79121</xdr:rowOff>
    </xdr:from>
    <xdr:to>
      <xdr:col>102</xdr:col>
      <xdr:colOff>114300</xdr:colOff>
      <xdr:row>39</xdr:row>
      <xdr:rowOff>80264</xdr:rowOff>
    </xdr:to>
    <xdr:cxnSp macro="">
      <xdr:nvCxnSpPr>
        <xdr:cNvPr id="747" name="直線コネクタ 746"/>
        <xdr:cNvCxnSpPr/>
      </xdr:nvCxnSpPr>
      <xdr:spPr>
        <a:xfrm flipV="1">
          <a:off x="18656300" y="67656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8" name="フローチャート: 判断 747"/>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9" name="テキスト ボックス 748"/>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0" name="フローチャート: 判断 749"/>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51" name="テキスト ボックス 750"/>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36649</xdr:rowOff>
    </xdr:from>
    <xdr:to>
      <xdr:col>116</xdr:col>
      <xdr:colOff>114300</xdr:colOff>
      <xdr:row>39</xdr:row>
      <xdr:rowOff>138249</xdr:rowOff>
    </xdr:to>
    <xdr:sp macro="" textlink="">
      <xdr:nvSpPr>
        <xdr:cNvPr id="757" name="楕円 756"/>
        <xdr:cNvSpPr/>
      </xdr:nvSpPr>
      <xdr:spPr>
        <a:xfrm>
          <a:off x="221107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123026</xdr:rowOff>
    </xdr:from>
    <xdr:ext cx="313932" cy="259045"/>
    <xdr:sp macro="" textlink="">
      <xdr:nvSpPr>
        <xdr:cNvPr id="758" name="投資及び出資金該当値テキスト"/>
        <xdr:cNvSpPr txBox="1"/>
      </xdr:nvSpPr>
      <xdr:spPr>
        <a:xfrm>
          <a:off x="22212300" y="6638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43180</xdr:rowOff>
    </xdr:from>
    <xdr:to>
      <xdr:col>112</xdr:col>
      <xdr:colOff>38100</xdr:colOff>
      <xdr:row>39</xdr:row>
      <xdr:rowOff>144780</xdr:rowOff>
    </xdr:to>
    <xdr:sp macro="" textlink="">
      <xdr:nvSpPr>
        <xdr:cNvPr id="759" name="楕円 758"/>
        <xdr:cNvSpPr/>
      </xdr:nvSpPr>
      <xdr:spPr>
        <a:xfrm>
          <a:off x="21272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135907</xdr:rowOff>
    </xdr:from>
    <xdr:ext cx="313932" cy="259045"/>
    <xdr:sp macro="" textlink="">
      <xdr:nvSpPr>
        <xdr:cNvPr id="760" name="テキスト ボックス 759"/>
        <xdr:cNvSpPr txBox="1"/>
      </xdr:nvSpPr>
      <xdr:spPr>
        <a:xfrm>
          <a:off x="21166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27341</xdr:rowOff>
    </xdr:from>
    <xdr:to>
      <xdr:col>107</xdr:col>
      <xdr:colOff>101600</xdr:colOff>
      <xdr:row>39</xdr:row>
      <xdr:rowOff>128941</xdr:rowOff>
    </xdr:to>
    <xdr:sp macro="" textlink="">
      <xdr:nvSpPr>
        <xdr:cNvPr id="761" name="楕円 760"/>
        <xdr:cNvSpPr/>
      </xdr:nvSpPr>
      <xdr:spPr>
        <a:xfrm>
          <a:off x="20383500" y="671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120068</xdr:rowOff>
    </xdr:from>
    <xdr:ext cx="378565" cy="259045"/>
    <xdr:sp macro="" textlink="">
      <xdr:nvSpPr>
        <xdr:cNvPr id="762" name="テキスト ボックス 761"/>
        <xdr:cNvSpPr txBox="1"/>
      </xdr:nvSpPr>
      <xdr:spPr>
        <a:xfrm>
          <a:off x="20245017" y="6806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28321</xdr:rowOff>
    </xdr:from>
    <xdr:to>
      <xdr:col>102</xdr:col>
      <xdr:colOff>165100</xdr:colOff>
      <xdr:row>39</xdr:row>
      <xdr:rowOff>129921</xdr:rowOff>
    </xdr:to>
    <xdr:sp macro="" textlink="">
      <xdr:nvSpPr>
        <xdr:cNvPr id="763" name="楕円 762"/>
        <xdr:cNvSpPr/>
      </xdr:nvSpPr>
      <xdr:spPr>
        <a:xfrm>
          <a:off x="19494500" y="67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121048</xdr:rowOff>
    </xdr:from>
    <xdr:ext cx="378565" cy="259045"/>
    <xdr:sp macro="" textlink="">
      <xdr:nvSpPr>
        <xdr:cNvPr id="764" name="テキスト ボックス 763"/>
        <xdr:cNvSpPr txBox="1"/>
      </xdr:nvSpPr>
      <xdr:spPr>
        <a:xfrm>
          <a:off x="19356017" y="6807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29464</xdr:rowOff>
    </xdr:from>
    <xdr:to>
      <xdr:col>98</xdr:col>
      <xdr:colOff>38100</xdr:colOff>
      <xdr:row>39</xdr:row>
      <xdr:rowOff>131064</xdr:rowOff>
    </xdr:to>
    <xdr:sp macro="" textlink="">
      <xdr:nvSpPr>
        <xdr:cNvPr id="765" name="楕円 764"/>
        <xdr:cNvSpPr/>
      </xdr:nvSpPr>
      <xdr:spPr>
        <a:xfrm>
          <a:off x="18605500" y="67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122191</xdr:rowOff>
    </xdr:from>
    <xdr:ext cx="378565" cy="259045"/>
    <xdr:sp macro="" textlink="">
      <xdr:nvSpPr>
        <xdr:cNvPr id="766" name="テキスト ボックス 765"/>
        <xdr:cNvSpPr txBox="1"/>
      </xdr:nvSpPr>
      <xdr:spPr>
        <a:xfrm>
          <a:off x="18467017" y="6808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90" name="直線コネクタ 789"/>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3" name="貸付金最大値テキスト"/>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4" name="直線コネクタ 793"/>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90665</xdr:rowOff>
    </xdr:from>
    <xdr:to>
      <xdr:col>116</xdr:col>
      <xdr:colOff>63500</xdr:colOff>
      <xdr:row>58</xdr:row>
      <xdr:rowOff>113868</xdr:rowOff>
    </xdr:to>
    <xdr:cxnSp macro="">
      <xdr:nvCxnSpPr>
        <xdr:cNvPr id="795" name="直線コネクタ 794"/>
        <xdr:cNvCxnSpPr/>
      </xdr:nvCxnSpPr>
      <xdr:spPr>
        <a:xfrm>
          <a:off x="21323300" y="10034765"/>
          <a:ext cx="8382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6" name="貸付金平均値テキスト"/>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7" name="フローチャート: 判断 796"/>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58775</xdr:rowOff>
    </xdr:from>
    <xdr:to>
      <xdr:col>111</xdr:col>
      <xdr:colOff>177800</xdr:colOff>
      <xdr:row>58</xdr:row>
      <xdr:rowOff>90665</xdr:rowOff>
    </xdr:to>
    <xdr:cxnSp macro="">
      <xdr:nvCxnSpPr>
        <xdr:cNvPr id="798" name="直線コネクタ 797"/>
        <xdr:cNvCxnSpPr/>
      </xdr:nvCxnSpPr>
      <xdr:spPr>
        <a:xfrm>
          <a:off x="20434300" y="10002875"/>
          <a:ext cx="889000" cy="3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9" name="フローチャート: 判断 798"/>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800" name="テキスト ボックス 799"/>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23495</xdr:rowOff>
    </xdr:from>
    <xdr:to>
      <xdr:col>107</xdr:col>
      <xdr:colOff>50800</xdr:colOff>
      <xdr:row>58</xdr:row>
      <xdr:rowOff>58775</xdr:rowOff>
    </xdr:to>
    <xdr:cxnSp macro="">
      <xdr:nvCxnSpPr>
        <xdr:cNvPr id="801" name="直線コネクタ 800"/>
        <xdr:cNvCxnSpPr/>
      </xdr:nvCxnSpPr>
      <xdr:spPr>
        <a:xfrm>
          <a:off x="19545300" y="9967595"/>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2" name="フローチャート: 判断 801"/>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3" name="テキスト ボックス 802"/>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168466</xdr:rowOff>
    </xdr:from>
    <xdr:to>
      <xdr:col>102</xdr:col>
      <xdr:colOff>114300</xdr:colOff>
      <xdr:row>58</xdr:row>
      <xdr:rowOff>23495</xdr:rowOff>
    </xdr:to>
    <xdr:cxnSp macro="">
      <xdr:nvCxnSpPr>
        <xdr:cNvPr id="804" name="直線コネクタ 803"/>
        <xdr:cNvCxnSpPr/>
      </xdr:nvCxnSpPr>
      <xdr:spPr>
        <a:xfrm>
          <a:off x="18656300" y="9941116"/>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5" name="フローチャート: 判断 804"/>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6" name="テキスト ボックス 805"/>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7" name="フローチャート: 判断 806"/>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8" name="テキスト ボックス 807"/>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63068</xdr:rowOff>
    </xdr:from>
    <xdr:to>
      <xdr:col>116</xdr:col>
      <xdr:colOff>114300</xdr:colOff>
      <xdr:row>58</xdr:row>
      <xdr:rowOff>164668</xdr:rowOff>
    </xdr:to>
    <xdr:sp macro="" textlink="">
      <xdr:nvSpPr>
        <xdr:cNvPr id="814" name="楕円 813"/>
        <xdr:cNvSpPr/>
      </xdr:nvSpPr>
      <xdr:spPr>
        <a:xfrm>
          <a:off x="22110700" y="1000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149445</xdr:rowOff>
    </xdr:from>
    <xdr:ext cx="469744" cy="259045"/>
    <xdr:sp macro="" textlink="">
      <xdr:nvSpPr>
        <xdr:cNvPr id="815" name="貸付金該当値テキスト"/>
        <xdr:cNvSpPr txBox="1"/>
      </xdr:nvSpPr>
      <xdr:spPr>
        <a:xfrm>
          <a:off x="22212300" y="992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39865</xdr:rowOff>
    </xdr:from>
    <xdr:to>
      <xdr:col>112</xdr:col>
      <xdr:colOff>38100</xdr:colOff>
      <xdr:row>58</xdr:row>
      <xdr:rowOff>141465</xdr:rowOff>
    </xdr:to>
    <xdr:sp macro="" textlink="">
      <xdr:nvSpPr>
        <xdr:cNvPr id="816" name="楕円 815"/>
        <xdr:cNvSpPr/>
      </xdr:nvSpPr>
      <xdr:spPr>
        <a:xfrm>
          <a:off x="21272500" y="99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132592</xdr:rowOff>
    </xdr:from>
    <xdr:ext cx="469744" cy="259045"/>
    <xdr:sp macro="" textlink="">
      <xdr:nvSpPr>
        <xdr:cNvPr id="817" name="テキスト ボックス 816"/>
        <xdr:cNvSpPr txBox="1"/>
      </xdr:nvSpPr>
      <xdr:spPr>
        <a:xfrm>
          <a:off x="21088428" y="100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7975</xdr:rowOff>
    </xdr:from>
    <xdr:to>
      <xdr:col>107</xdr:col>
      <xdr:colOff>101600</xdr:colOff>
      <xdr:row>58</xdr:row>
      <xdr:rowOff>109575</xdr:rowOff>
    </xdr:to>
    <xdr:sp macro="" textlink="">
      <xdr:nvSpPr>
        <xdr:cNvPr id="818" name="楕円 817"/>
        <xdr:cNvSpPr/>
      </xdr:nvSpPr>
      <xdr:spPr>
        <a:xfrm>
          <a:off x="20383500" y="99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100702</xdr:rowOff>
    </xdr:from>
    <xdr:ext cx="469744" cy="259045"/>
    <xdr:sp macro="" textlink="">
      <xdr:nvSpPr>
        <xdr:cNvPr id="819" name="テキスト ボックス 818"/>
        <xdr:cNvSpPr txBox="1"/>
      </xdr:nvSpPr>
      <xdr:spPr>
        <a:xfrm>
          <a:off x="20199428" y="1004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144145</xdr:rowOff>
    </xdr:from>
    <xdr:to>
      <xdr:col>102</xdr:col>
      <xdr:colOff>165100</xdr:colOff>
      <xdr:row>58</xdr:row>
      <xdr:rowOff>74295</xdr:rowOff>
    </xdr:to>
    <xdr:sp macro="" textlink="">
      <xdr:nvSpPr>
        <xdr:cNvPr id="820" name="楕円 819"/>
        <xdr:cNvSpPr/>
      </xdr:nvSpPr>
      <xdr:spPr>
        <a:xfrm>
          <a:off x="194945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65422</xdr:rowOff>
    </xdr:from>
    <xdr:ext cx="469744" cy="259045"/>
    <xdr:sp macro="" textlink="">
      <xdr:nvSpPr>
        <xdr:cNvPr id="821" name="テキスト ボックス 820"/>
        <xdr:cNvSpPr txBox="1"/>
      </xdr:nvSpPr>
      <xdr:spPr>
        <a:xfrm>
          <a:off x="19310428" y="1000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117666</xdr:rowOff>
    </xdr:from>
    <xdr:to>
      <xdr:col>98</xdr:col>
      <xdr:colOff>38100</xdr:colOff>
      <xdr:row>58</xdr:row>
      <xdr:rowOff>47816</xdr:rowOff>
    </xdr:to>
    <xdr:sp macro="" textlink="">
      <xdr:nvSpPr>
        <xdr:cNvPr id="822" name="楕円 821"/>
        <xdr:cNvSpPr/>
      </xdr:nvSpPr>
      <xdr:spPr>
        <a:xfrm>
          <a:off x="18605500" y="98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38943</xdr:rowOff>
    </xdr:from>
    <xdr:ext cx="469744" cy="259045"/>
    <xdr:sp macro="" textlink="">
      <xdr:nvSpPr>
        <xdr:cNvPr id="823" name="テキスト ボックス 822"/>
        <xdr:cNvSpPr txBox="1"/>
      </xdr:nvSpPr>
      <xdr:spPr>
        <a:xfrm>
          <a:off x="18421428" y="998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8" name="直線コネクタ 847"/>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9" name="繰出金最小値テキスト"/>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50" name="直線コネクタ 849"/>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51" name="繰出金最大値テキスト"/>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2" name="直線コネクタ 851"/>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138824</xdr:rowOff>
    </xdr:from>
    <xdr:to>
      <xdr:col>116</xdr:col>
      <xdr:colOff>63500</xdr:colOff>
      <xdr:row>77</xdr:row>
      <xdr:rowOff>22161</xdr:rowOff>
    </xdr:to>
    <xdr:cxnSp macro="">
      <xdr:nvCxnSpPr>
        <xdr:cNvPr id="853" name="直線コネクタ 852"/>
        <xdr:cNvCxnSpPr/>
      </xdr:nvCxnSpPr>
      <xdr:spPr>
        <a:xfrm>
          <a:off x="21323300" y="13169024"/>
          <a:ext cx="8382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69372</xdr:rowOff>
    </xdr:from>
    <xdr:ext cx="534377" cy="259045"/>
    <xdr:sp macro="" textlink="">
      <xdr:nvSpPr>
        <xdr:cNvPr id="854" name="繰出金平均値テキスト"/>
        <xdr:cNvSpPr txBox="1"/>
      </xdr:nvSpPr>
      <xdr:spPr>
        <a:xfrm>
          <a:off x="22212300" y="12928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5" name="フローチャート: 判断 854"/>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138824</xdr:rowOff>
    </xdr:from>
    <xdr:to>
      <xdr:col>111</xdr:col>
      <xdr:colOff>177800</xdr:colOff>
      <xdr:row>77</xdr:row>
      <xdr:rowOff>16827</xdr:rowOff>
    </xdr:to>
    <xdr:cxnSp macro="">
      <xdr:nvCxnSpPr>
        <xdr:cNvPr id="856" name="直線コネクタ 855"/>
        <xdr:cNvCxnSpPr/>
      </xdr:nvCxnSpPr>
      <xdr:spPr>
        <a:xfrm flipV="1">
          <a:off x="20434300" y="13169024"/>
          <a:ext cx="889000" cy="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7" name="フローチャート: 判断 856"/>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145457</xdr:rowOff>
    </xdr:from>
    <xdr:ext cx="534377" cy="259045"/>
    <xdr:sp macro="" textlink="">
      <xdr:nvSpPr>
        <xdr:cNvPr id="858" name="テキスト ボックス 857"/>
        <xdr:cNvSpPr txBox="1"/>
      </xdr:nvSpPr>
      <xdr:spPr>
        <a:xfrm>
          <a:off x="21056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16827</xdr:rowOff>
    </xdr:from>
    <xdr:to>
      <xdr:col>107</xdr:col>
      <xdr:colOff>50800</xdr:colOff>
      <xdr:row>77</xdr:row>
      <xdr:rowOff>18162</xdr:rowOff>
    </xdr:to>
    <xdr:cxnSp macro="">
      <xdr:nvCxnSpPr>
        <xdr:cNvPr id="859" name="直線コネクタ 858"/>
        <xdr:cNvCxnSpPr/>
      </xdr:nvCxnSpPr>
      <xdr:spPr>
        <a:xfrm flipV="1">
          <a:off x="19545300" y="13218477"/>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60" name="フローチャート: 判断 859"/>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103090</xdr:rowOff>
    </xdr:from>
    <xdr:ext cx="534377" cy="259045"/>
    <xdr:sp macro="" textlink="">
      <xdr:nvSpPr>
        <xdr:cNvPr id="861" name="テキスト ボックス 860"/>
        <xdr:cNvSpPr txBox="1"/>
      </xdr:nvSpPr>
      <xdr:spPr>
        <a:xfrm>
          <a:off x="20167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18162</xdr:rowOff>
    </xdr:from>
    <xdr:to>
      <xdr:col>102</xdr:col>
      <xdr:colOff>114300</xdr:colOff>
      <xdr:row>77</xdr:row>
      <xdr:rowOff>74777</xdr:rowOff>
    </xdr:to>
    <xdr:cxnSp macro="">
      <xdr:nvCxnSpPr>
        <xdr:cNvPr id="862" name="直線コネクタ 861"/>
        <xdr:cNvCxnSpPr/>
      </xdr:nvCxnSpPr>
      <xdr:spPr>
        <a:xfrm flipV="1">
          <a:off x="18656300" y="13219812"/>
          <a:ext cx="889000" cy="5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3" name="フローチャート: 判断 862"/>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44149</xdr:rowOff>
    </xdr:from>
    <xdr:ext cx="534377" cy="259045"/>
    <xdr:sp macro="" textlink="">
      <xdr:nvSpPr>
        <xdr:cNvPr id="864" name="テキスト ボックス 863"/>
        <xdr:cNvSpPr txBox="1"/>
      </xdr:nvSpPr>
      <xdr:spPr>
        <a:xfrm>
          <a:off x="19278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5" name="フローチャート: 判断 864"/>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56799</xdr:rowOff>
    </xdr:from>
    <xdr:ext cx="534377" cy="259045"/>
    <xdr:sp macro="" textlink="">
      <xdr:nvSpPr>
        <xdr:cNvPr id="866" name="テキスト ボックス 865"/>
        <xdr:cNvSpPr txBox="1"/>
      </xdr:nvSpPr>
      <xdr:spPr>
        <a:xfrm>
          <a:off x="18389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142811</xdr:rowOff>
    </xdr:from>
    <xdr:to>
      <xdr:col>116</xdr:col>
      <xdr:colOff>114300</xdr:colOff>
      <xdr:row>77</xdr:row>
      <xdr:rowOff>72961</xdr:rowOff>
    </xdr:to>
    <xdr:sp macro="" textlink="">
      <xdr:nvSpPr>
        <xdr:cNvPr id="872" name="楕円 871"/>
        <xdr:cNvSpPr/>
      </xdr:nvSpPr>
      <xdr:spPr>
        <a:xfrm>
          <a:off x="22110700" y="1317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121238</xdr:rowOff>
    </xdr:from>
    <xdr:ext cx="534377" cy="259045"/>
    <xdr:sp macro="" textlink="">
      <xdr:nvSpPr>
        <xdr:cNvPr id="873" name="繰出金該当値テキスト"/>
        <xdr:cNvSpPr txBox="1"/>
      </xdr:nvSpPr>
      <xdr:spPr>
        <a:xfrm>
          <a:off x="22212300" y="131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88024</xdr:rowOff>
    </xdr:from>
    <xdr:to>
      <xdr:col>112</xdr:col>
      <xdr:colOff>38100</xdr:colOff>
      <xdr:row>77</xdr:row>
      <xdr:rowOff>18174</xdr:rowOff>
    </xdr:to>
    <xdr:sp macro="" textlink="">
      <xdr:nvSpPr>
        <xdr:cNvPr id="874" name="楕円 873"/>
        <xdr:cNvSpPr/>
      </xdr:nvSpPr>
      <xdr:spPr>
        <a:xfrm>
          <a:off x="21272500" y="131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9301</xdr:rowOff>
    </xdr:from>
    <xdr:ext cx="534377" cy="259045"/>
    <xdr:sp macro="" textlink="">
      <xdr:nvSpPr>
        <xdr:cNvPr id="875" name="テキスト ボックス 874"/>
        <xdr:cNvSpPr txBox="1"/>
      </xdr:nvSpPr>
      <xdr:spPr>
        <a:xfrm>
          <a:off x="21056111" y="132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137477</xdr:rowOff>
    </xdr:from>
    <xdr:to>
      <xdr:col>107</xdr:col>
      <xdr:colOff>101600</xdr:colOff>
      <xdr:row>77</xdr:row>
      <xdr:rowOff>67627</xdr:rowOff>
    </xdr:to>
    <xdr:sp macro="" textlink="">
      <xdr:nvSpPr>
        <xdr:cNvPr id="876" name="楕円 875"/>
        <xdr:cNvSpPr/>
      </xdr:nvSpPr>
      <xdr:spPr>
        <a:xfrm>
          <a:off x="203835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58754</xdr:rowOff>
    </xdr:from>
    <xdr:ext cx="534377" cy="259045"/>
    <xdr:sp macro="" textlink="">
      <xdr:nvSpPr>
        <xdr:cNvPr id="877" name="テキスト ボックス 876"/>
        <xdr:cNvSpPr txBox="1"/>
      </xdr:nvSpPr>
      <xdr:spPr>
        <a:xfrm>
          <a:off x="20167111" y="1326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138812</xdr:rowOff>
    </xdr:from>
    <xdr:to>
      <xdr:col>102</xdr:col>
      <xdr:colOff>165100</xdr:colOff>
      <xdr:row>77</xdr:row>
      <xdr:rowOff>68962</xdr:rowOff>
    </xdr:to>
    <xdr:sp macro="" textlink="">
      <xdr:nvSpPr>
        <xdr:cNvPr id="878" name="楕円 877"/>
        <xdr:cNvSpPr/>
      </xdr:nvSpPr>
      <xdr:spPr>
        <a:xfrm>
          <a:off x="19494500" y="131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60089</xdr:rowOff>
    </xdr:from>
    <xdr:ext cx="534377" cy="259045"/>
    <xdr:sp macro="" textlink="">
      <xdr:nvSpPr>
        <xdr:cNvPr id="879" name="テキスト ボックス 878"/>
        <xdr:cNvSpPr txBox="1"/>
      </xdr:nvSpPr>
      <xdr:spPr>
        <a:xfrm>
          <a:off x="19278111" y="132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23977</xdr:rowOff>
    </xdr:from>
    <xdr:to>
      <xdr:col>98</xdr:col>
      <xdr:colOff>38100</xdr:colOff>
      <xdr:row>77</xdr:row>
      <xdr:rowOff>125577</xdr:rowOff>
    </xdr:to>
    <xdr:sp macro="" textlink="">
      <xdr:nvSpPr>
        <xdr:cNvPr id="880" name="楕円 879"/>
        <xdr:cNvSpPr/>
      </xdr:nvSpPr>
      <xdr:spPr>
        <a:xfrm>
          <a:off x="18605500" y="1322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116704</xdr:rowOff>
    </xdr:from>
    <xdr:ext cx="534377" cy="259045"/>
    <xdr:sp macro="" textlink="">
      <xdr:nvSpPr>
        <xdr:cNvPr id="881" name="テキスト ボックス 880"/>
        <xdr:cNvSpPr txBox="1"/>
      </xdr:nvSpPr>
      <xdr:spPr>
        <a:xfrm>
          <a:off x="18389111" y="1331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人件費については、中核市移行に伴う職員の増及び退職者の増などにより、前年度と比較すると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61,364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扶助費については、臨時福祉給付金給付事業が減になったことにより、扶助費の額は前年度と比較して減少したものの、あわせて人口も減少したことから、住民一人当たりでは前年度と比較すると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107,906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補助費等については、こうふ開府</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年事業の増などにより、前年度と比較すると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64,275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普通建設事業費については、公営住宅整備事業、小・中学校老朽化リニューアル事業及び優良建築物等整備事業等の減などにより、前年度と比較すると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6,157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48,377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公債費については、一般廃棄物処理事業債の償還終了に係る元金償還金の減などにより、前年度と比較すると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36,796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山梨県甲府市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188,774
183,454
212.47
73,604,399
72,632,262
687,945
41,894,649
79,083,096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80.0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39007</xdr:rowOff>
    </xdr:from>
    <xdr:to>
      <xdr:col>24</xdr:col>
      <xdr:colOff>63500</xdr:colOff>
      <xdr:row>31</xdr:row>
      <xdr:rowOff>44450</xdr:rowOff>
    </xdr:to>
    <xdr:cxnSp macro="">
      <xdr:nvCxnSpPr>
        <xdr:cNvPr id="63" name="直線コネクタ 62"/>
        <xdr:cNvCxnSpPr/>
      </xdr:nvCxnSpPr>
      <xdr:spPr>
        <a:xfrm flipV="1">
          <a:off x="3797300" y="535395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35742</xdr:rowOff>
    </xdr:from>
    <xdr:to>
      <xdr:col>19</xdr:col>
      <xdr:colOff>177800</xdr:colOff>
      <xdr:row>31</xdr:row>
      <xdr:rowOff>44450</xdr:rowOff>
    </xdr:to>
    <xdr:cxnSp macro="">
      <xdr:nvCxnSpPr>
        <xdr:cNvPr id="66" name="直線コネクタ 65"/>
        <xdr:cNvCxnSpPr/>
      </xdr:nvCxnSpPr>
      <xdr:spPr>
        <a:xfrm>
          <a:off x="2908300" y="535069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77651</xdr:rowOff>
    </xdr:from>
    <xdr:to>
      <xdr:col>15</xdr:col>
      <xdr:colOff>50800</xdr:colOff>
      <xdr:row>31</xdr:row>
      <xdr:rowOff>35742</xdr:rowOff>
    </xdr:to>
    <xdr:cxnSp macro="">
      <xdr:nvCxnSpPr>
        <xdr:cNvPr id="69" name="直線コネクタ 68"/>
        <xdr:cNvCxnSpPr/>
      </xdr:nvCxnSpPr>
      <xdr:spPr>
        <a:xfrm>
          <a:off x="2019300" y="5221151"/>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77651</xdr:rowOff>
    </xdr:from>
    <xdr:to>
      <xdr:col>10</xdr:col>
      <xdr:colOff>114300</xdr:colOff>
      <xdr:row>30</xdr:row>
      <xdr:rowOff>156028</xdr:rowOff>
    </xdr:to>
    <xdr:cxnSp macro="">
      <xdr:nvCxnSpPr>
        <xdr:cNvPr id="72" name="直線コネクタ 71"/>
        <xdr:cNvCxnSpPr/>
      </xdr:nvCxnSpPr>
      <xdr:spPr>
        <a:xfrm flipV="1">
          <a:off x="1130300" y="522115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159657</xdr:rowOff>
    </xdr:from>
    <xdr:to>
      <xdr:col>24</xdr:col>
      <xdr:colOff>114300</xdr:colOff>
      <xdr:row>31</xdr:row>
      <xdr:rowOff>89807</xdr:rowOff>
    </xdr:to>
    <xdr:sp macro="" textlink="">
      <xdr:nvSpPr>
        <xdr:cNvPr id="82" name="楕円 81"/>
        <xdr:cNvSpPr/>
      </xdr:nvSpPr>
      <xdr:spPr>
        <a:xfrm>
          <a:off x="4584700" y="53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112684</xdr:rowOff>
    </xdr:from>
    <xdr:ext cx="469744" cy="259045"/>
    <xdr:sp macro="" textlink="">
      <xdr:nvSpPr>
        <xdr:cNvPr id="83" name="議会費該当値テキスト"/>
        <xdr:cNvSpPr txBox="1"/>
      </xdr:nvSpPr>
      <xdr:spPr>
        <a:xfrm>
          <a:off x="4686300" y="525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165100</xdr:rowOff>
    </xdr:from>
    <xdr:to>
      <xdr:col>20</xdr:col>
      <xdr:colOff>38100</xdr:colOff>
      <xdr:row>31</xdr:row>
      <xdr:rowOff>95250</xdr:rowOff>
    </xdr:to>
    <xdr:sp macro="" textlink="">
      <xdr:nvSpPr>
        <xdr:cNvPr id="84" name="楕円 83"/>
        <xdr:cNvSpPr/>
      </xdr:nvSpPr>
      <xdr:spPr>
        <a:xfrm>
          <a:off x="3746500" y="53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111777</xdr:rowOff>
    </xdr:from>
    <xdr:ext cx="469744" cy="259045"/>
    <xdr:sp macro="" textlink="">
      <xdr:nvSpPr>
        <xdr:cNvPr id="85" name="テキスト ボックス 84"/>
        <xdr:cNvSpPr txBox="1"/>
      </xdr:nvSpPr>
      <xdr:spPr>
        <a:xfrm>
          <a:off x="3562428" y="50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156392</xdr:rowOff>
    </xdr:from>
    <xdr:to>
      <xdr:col>15</xdr:col>
      <xdr:colOff>101600</xdr:colOff>
      <xdr:row>31</xdr:row>
      <xdr:rowOff>86542</xdr:rowOff>
    </xdr:to>
    <xdr:sp macro="" textlink="">
      <xdr:nvSpPr>
        <xdr:cNvPr id="86" name="楕円 85"/>
        <xdr:cNvSpPr/>
      </xdr:nvSpPr>
      <xdr:spPr>
        <a:xfrm>
          <a:off x="2857500" y="52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103069</xdr:rowOff>
    </xdr:from>
    <xdr:ext cx="469744" cy="259045"/>
    <xdr:sp macro="" textlink="">
      <xdr:nvSpPr>
        <xdr:cNvPr id="87" name="テキスト ボックス 86"/>
        <xdr:cNvSpPr txBox="1"/>
      </xdr:nvSpPr>
      <xdr:spPr>
        <a:xfrm>
          <a:off x="2673428" y="50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26851</xdr:rowOff>
    </xdr:from>
    <xdr:to>
      <xdr:col>10</xdr:col>
      <xdr:colOff>165100</xdr:colOff>
      <xdr:row>30</xdr:row>
      <xdr:rowOff>128451</xdr:rowOff>
    </xdr:to>
    <xdr:sp macro="" textlink="">
      <xdr:nvSpPr>
        <xdr:cNvPr id="88" name="楕円 87"/>
        <xdr:cNvSpPr/>
      </xdr:nvSpPr>
      <xdr:spPr>
        <a:xfrm>
          <a:off x="1968500" y="51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144978</xdr:rowOff>
    </xdr:from>
    <xdr:ext cx="469744" cy="259045"/>
    <xdr:sp macro="" textlink="">
      <xdr:nvSpPr>
        <xdr:cNvPr id="89" name="テキスト ボックス 88"/>
        <xdr:cNvSpPr txBox="1"/>
      </xdr:nvSpPr>
      <xdr:spPr>
        <a:xfrm>
          <a:off x="1784428" y="494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105228</xdr:rowOff>
    </xdr:from>
    <xdr:to>
      <xdr:col>6</xdr:col>
      <xdr:colOff>38100</xdr:colOff>
      <xdr:row>31</xdr:row>
      <xdr:rowOff>35378</xdr:rowOff>
    </xdr:to>
    <xdr:sp macro="" textlink="">
      <xdr:nvSpPr>
        <xdr:cNvPr id="90" name="楕円 89"/>
        <xdr:cNvSpPr/>
      </xdr:nvSpPr>
      <xdr:spPr>
        <a:xfrm>
          <a:off x="1079500" y="524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51905</xdr:rowOff>
    </xdr:from>
    <xdr:ext cx="469744" cy="259045"/>
    <xdr:sp macro="" textlink="">
      <xdr:nvSpPr>
        <xdr:cNvPr id="91" name="テキスト ボックス 90"/>
        <xdr:cNvSpPr txBox="1"/>
      </xdr:nvSpPr>
      <xdr:spPr>
        <a:xfrm>
          <a:off x="895428" y="502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128237</xdr:rowOff>
    </xdr:from>
    <xdr:to>
      <xdr:col>24</xdr:col>
      <xdr:colOff>63500</xdr:colOff>
      <xdr:row>55</xdr:row>
      <xdr:rowOff>142770</xdr:rowOff>
    </xdr:to>
    <xdr:cxnSp macro="">
      <xdr:nvCxnSpPr>
        <xdr:cNvPr id="123" name="直線コネクタ 122"/>
        <xdr:cNvCxnSpPr/>
      </xdr:nvCxnSpPr>
      <xdr:spPr>
        <a:xfrm flipV="1">
          <a:off x="3797300" y="9557987"/>
          <a:ext cx="8382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142770</xdr:rowOff>
    </xdr:from>
    <xdr:to>
      <xdr:col>19</xdr:col>
      <xdr:colOff>177800</xdr:colOff>
      <xdr:row>55</xdr:row>
      <xdr:rowOff>169157</xdr:rowOff>
    </xdr:to>
    <xdr:cxnSp macro="">
      <xdr:nvCxnSpPr>
        <xdr:cNvPr id="126" name="直線コネクタ 125"/>
        <xdr:cNvCxnSpPr/>
      </xdr:nvCxnSpPr>
      <xdr:spPr>
        <a:xfrm flipV="1">
          <a:off x="2908300" y="9572520"/>
          <a:ext cx="889000" cy="2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124444</xdr:rowOff>
    </xdr:from>
    <xdr:ext cx="534377" cy="259045"/>
    <xdr:sp macro="" textlink="">
      <xdr:nvSpPr>
        <xdr:cNvPr id="128" name="テキスト ボックス 127"/>
        <xdr:cNvSpPr txBox="1"/>
      </xdr:nvSpPr>
      <xdr:spPr>
        <a:xfrm>
          <a:off x="3530111" y="972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155310</xdr:rowOff>
    </xdr:from>
    <xdr:to>
      <xdr:col>15</xdr:col>
      <xdr:colOff>50800</xdr:colOff>
      <xdr:row>55</xdr:row>
      <xdr:rowOff>169157</xdr:rowOff>
    </xdr:to>
    <xdr:cxnSp macro="">
      <xdr:nvCxnSpPr>
        <xdr:cNvPr id="129" name="直線コネクタ 128"/>
        <xdr:cNvCxnSpPr/>
      </xdr:nvCxnSpPr>
      <xdr:spPr>
        <a:xfrm>
          <a:off x="2019300" y="9585060"/>
          <a:ext cx="889000" cy="1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128722</xdr:rowOff>
    </xdr:from>
    <xdr:ext cx="534377" cy="259045"/>
    <xdr:sp macro="" textlink="">
      <xdr:nvSpPr>
        <xdr:cNvPr id="131" name="テキスト ボックス 130"/>
        <xdr:cNvSpPr txBox="1"/>
      </xdr:nvSpPr>
      <xdr:spPr>
        <a:xfrm>
          <a:off x="2641111" y="972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155310</xdr:rowOff>
    </xdr:from>
    <xdr:to>
      <xdr:col>10</xdr:col>
      <xdr:colOff>114300</xdr:colOff>
      <xdr:row>56</xdr:row>
      <xdr:rowOff>54432</xdr:rowOff>
    </xdr:to>
    <xdr:cxnSp macro="">
      <xdr:nvCxnSpPr>
        <xdr:cNvPr id="132" name="直線コネクタ 131"/>
        <xdr:cNvCxnSpPr/>
      </xdr:nvCxnSpPr>
      <xdr:spPr>
        <a:xfrm flipV="1">
          <a:off x="1130300" y="9585060"/>
          <a:ext cx="889000" cy="7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77437</xdr:rowOff>
    </xdr:from>
    <xdr:to>
      <xdr:col>24</xdr:col>
      <xdr:colOff>114300</xdr:colOff>
      <xdr:row>56</xdr:row>
      <xdr:rowOff>7587</xdr:rowOff>
    </xdr:to>
    <xdr:sp macro="" textlink="">
      <xdr:nvSpPr>
        <xdr:cNvPr id="142" name="楕円 141"/>
        <xdr:cNvSpPr/>
      </xdr:nvSpPr>
      <xdr:spPr>
        <a:xfrm>
          <a:off x="4584700" y="950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100314</xdr:rowOff>
    </xdr:from>
    <xdr:ext cx="534377" cy="259045"/>
    <xdr:sp macro="" textlink="">
      <xdr:nvSpPr>
        <xdr:cNvPr id="143" name="総務費該当値テキスト"/>
        <xdr:cNvSpPr txBox="1"/>
      </xdr:nvSpPr>
      <xdr:spPr>
        <a:xfrm>
          <a:off x="4686300" y="935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91970</xdr:rowOff>
    </xdr:from>
    <xdr:to>
      <xdr:col>20</xdr:col>
      <xdr:colOff>38100</xdr:colOff>
      <xdr:row>56</xdr:row>
      <xdr:rowOff>22120</xdr:rowOff>
    </xdr:to>
    <xdr:sp macro="" textlink="">
      <xdr:nvSpPr>
        <xdr:cNvPr id="144" name="楕円 143"/>
        <xdr:cNvSpPr/>
      </xdr:nvSpPr>
      <xdr:spPr>
        <a:xfrm>
          <a:off x="3746500" y="95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38647</xdr:rowOff>
    </xdr:from>
    <xdr:ext cx="534377" cy="259045"/>
    <xdr:sp macro="" textlink="">
      <xdr:nvSpPr>
        <xdr:cNvPr id="145" name="テキスト ボックス 144"/>
        <xdr:cNvSpPr txBox="1"/>
      </xdr:nvSpPr>
      <xdr:spPr>
        <a:xfrm>
          <a:off x="3530111" y="92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118357</xdr:rowOff>
    </xdr:from>
    <xdr:to>
      <xdr:col>15</xdr:col>
      <xdr:colOff>101600</xdr:colOff>
      <xdr:row>56</xdr:row>
      <xdr:rowOff>48507</xdr:rowOff>
    </xdr:to>
    <xdr:sp macro="" textlink="">
      <xdr:nvSpPr>
        <xdr:cNvPr id="146" name="楕円 145"/>
        <xdr:cNvSpPr/>
      </xdr:nvSpPr>
      <xdr:spPr>
        <a:xfrm>
          <a:off x="2857500" y="95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65034</xdr:rowOff>
    </xdr:from>
    <xdr:ext cx="534377" cy="259045"/>
    <xdr:sp macro="" textlink="">
      <xdr:nvSpPr>
        <xdr:cNvPr id="147" name="テキスト ボックス 146"/>
        <xdr:cNvSpPr txBox="1"/>
      </xdr:nvSpPr>
      <xdr:spPr>
        <a:xfrm>
          <a:off x="2641111" y="93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104510</xdr:rowOff>
    </xdr:from>
    <xdr:to>
      <xdr:col>10</xdr:col>
      <xdr:colOff>165100</xdr:colOff>
      <xdr:row>56</xdr:row>
      <xdr:rowOff>34660</xdr:rowOff>
    </xdr:to>
    <xdr:sp macro="" textlink="">
      <xdr:nvSpPr>
        <xdr:cNvPr id="148" name="楕円 147"/>
        <xdr:cNvSpPr/>
      </xdr:nvSpPr>
      <xdr:spPr>
        <a:xfrm>
          <a:off x="1968500" y="953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25787</xdr:rowOff>
    </xdr:from>
    <xdr:ext cx="534377" cy="259045"/>
    <xdr:sp macro="" textlink="">
      <xdr:nvSpPr>
        <xdr:cNvPr id="149" name="テキスト ボックス 148"/>
        <xdr:cNvSpPr txBox="1"/>
      </xdr:nvSpPr>
      <xdr:spPr>
        <a:xfrm>
          <a:off x="1752111" y="96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3632</xdr:rowOff>
    </xdr:from>
    <xdr:to>
      <xdr:col>6</xdr:col>
      <xdr:colOff>38100</xdr:colOff>
      <xdr:row>56</xdr:row>
      <xdr:rowOff>105232</xdr:rowOff>
    </xdr:to>
    <xdr:sp macro="" textlink="">
      <xdr:nvSpPr>
        <xdr:cNvPr id="150" name="楕円 149"/>
        <xdr:cNvSpPr/>
      </xdr:nvSpPr>
      <xdr:spPr>
        <a:xfrm>
          <a:off x="1079500" y="96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121759</xdr:rowOff>
    </xdr:from>
    <xdr:ext cx="534377" cy="259045"/>
    <xdr:sp macro="" textlink="">
      <xdr:nvSpPr>
        <xdr:cNvPr id="151" name="テキスト ボックス 150"/>
        <xdr:cNvSpPr txBox="1"/>
      </xdr:nvSpPr>
      <xdr:spPr>
        <a:xfrm>
          <a:off x="863111" y="938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162027</xdr:rowOff>
    </xdr:from>
    <xdr:to>
      <xdr:col>24</xdr:col>
      <xdr:colOff>63500</xdr:colOff>
      <xdr:row>73</xdr:row>
      <xdr:rowOff>164008</xdr:rowOff>
    </xdr:to>
    <xdr:cxnSp macro="">
      <xdr:nvCxnSpPr>
        <xdr:cNvPr id="181" name="直線コネクタ 180"/>
        <xdr:cNvCxnSpPr/>
      </xdr:nvCxnSpPr>
      <xdr:spPr>
        <a:xfrm flipV="1">
          <a:off x="3797300" y="12677877"/>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67327</xdr:rowOff>
    </xdr:from>
    <xdr:ext cx="599010" cy="259045"/>
    <xdr:sp macro="" textlink="">
      <xdr:nvSpPr>
        <xdr:cNvPr id="182" name="民生費平均値テキスト"/>
        <xdr:cNvSpPr txBox="1"/>
      </xdr:nvSpPr>
      <xdr:spPr>
        <a:xfrm>
          <a:off x="4686300" y="13097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164008</xdr:rowOff>
    </xdr:from>
    <xdr:to>
      <xdr:col>19</xdr:col>
      <xdr:colOff>177800</xdr:colOff>
      <xdr:row>74</xdr:row>
      <xdr:rowOff>137681</xdr:rowOff>
    </xdr:to>
    <xdr:cxnSp macro="">
      <xdr:nvCxnSpPr>
        <xdr:cNvPr id="184" name="直線コネクタ 183"/>
        <xdr:cNvCxnSpPr/>
      </xdr:nvCxnSpPr>
      <xdr:spPr>
        <a:xfrm flipV="1">
          <a:off x="2908300" y="12679858"/>
          <a:ext cx="889000" cy="14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98169</xdr:rowOff>
    </xdr:from>
    <xdr:ext cx="599010" cy="259045"/>
    <xdr:sp macro="" textlink="">
      <xdr:nvSpPr>
        <xdr:cNvPr id="186" name="テキスト ボックス 185"/>
        <xdr:cNvSpPr txBox="1"/>
      </xdr:nvSpPr>
      <xdr:spPr>
        <a:xfrm>
          <a:off x="3497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137681</xdr:rowOff>
    </xdr:from>
    <xdr:to>
      <xdr:col>15</xdr:col>
      <xdr:colOff>50800</xdr:colOff>
      <xdr:row>75</xdr:row>
      <xdr:rowOff>72263</xdr:rowOff>
    </xdr:to>
    <xdr:cxnSp macro="">
      <xdr:nvCxnSpPr>
        <xdr:cNvPr id="187" name="直線コネクタ 186"/>
        <xdr:cNvCxnSpPr/>
      </xdr:nvCxnSpPr>
      <xdr:spPr>
        <a:xfrm flipV="1">
          <a:off x="2019300" y="12824981"/>
          <a:ext cx="889000" cy="10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159566</xdr:rowOff>
    </xdr:from>
    <xdr:ext cx="599010" cy="259045"/>
    <xdr:sp macro="" textlink="">
      <xdr:nvSpPr>
        <xdr:cNvPr id="189" name="テキスト ボックス 188"/>
        <xdr:cNvSpPr txBox="1"/>
      </xdr:nvSpPr>
      <xdr:spPr>
        <a:xfrm>
          <a:off x="2608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72263</xdr:rowOff>
    </xdr:from>
    <xdr:to>
      <xdr:col>10</xdr:col>
      <xdr:colOff>114300</xdr:colOff>
      <xdr:row>75</xdr:row>
      <xdr:rowOff>110668</xdr:rowOff>
    </xdr:to>
    <xdr:cxnSp macro="">
      <xdr:nvCxnSpPr>
        <xdr:cNvPr id="190" name="直線コネクタ 189"/>
        <xdr:cNvCxnSpPr/>
      </xdr:nvCxnSpPr>
      <xdr:spPr>
        <a:xfrm flipV="1">
          <a:off x="1130300" y="12931013"/>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59878</xdr:rowOff>
    </xdr:from>
    <xdr:ext cx="599010" cy="259045"/>
    <xdr:sp macro="" textlink="">
      <xdr:nvSpPr>
        <xdr:cNvPr id="192" name="テキスト ボックス 191"/>
        <xdr:cNvSpPr txBox="1"/>
      </xdr:nvSpPr>
      <xdr:spPr>
        <a:xfrm>
          <a:off x="1719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150652</xdr:rowOff>
    </xdr:from>
    <xdr:ext cx="599010" cy="259045"/>
    <xdr:sp macro="" textlink="">
      <xdr:nvSpPr>
        <xdr:cNvPr id="194" name="テキスト ボックス 193"/>
        <xdr:cNvSpPr txBox="1"/>
      </xdr:nvSpPr>
      <xdr:spPr>
        <a:xfrm>
          <a:off x="830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111227</xdr:rowOff>
    </xdr:from>
    <xdr:to>
      <xdr:col>24</xdr:col>
      <xdr:colOff>114300</xdr:colOff>
      <xdr:row>74</xdr:row>
      <xdr:rowOff>41377</xdr:rowOff>
    </xdr:to>
    <xdr:sp macro="" textlink="">
      <xdr:nvSpPr>
        <xdr:cNvPr id="200" name="楕円 199"/>
        <xdr:cNvSpPr/>
      </xdr:nvSpPr>
      <xdr:spPr>
        <a:xfrm>
          <a:off x="4584700" y="1262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134104</xdr:rowOff>
    </xdr:from>
    <xdr:ext cx="599010" cy="259045"/>
    <xdr:sp macro="" textlink="">
      <xdr:nvSpPr>
        <xdr:cNvPr id="201" name="民生費該当値テキスト"/>
        <xdr:cNvSpPr txBox="1"/>
      </xdr:nvSpPr>
      <xdr:spPr>
        <a:xfrm>
          <a:off x="4686300" y="1247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113208</xdr:rowOff>
    </xdr:from>
    <xdr:to>
      <xdr:col>20</xdr:col>
      <xdr:colOff>38100</xdr:colOff>
      <xdr:row>74</xdr:row>
      <xdr:rowOff>43358</xdr:rowOff>
    </xdr:to>
    <xdr:sp macro="" textlink="">
      <xdr:nvSpPr>
        <xdr:cNvPr id="202" name="楕円 201"/>
        <xdr:cNvSpPr/>
      </xdr:nvSpPr>
      <xdr:spPr>
        <a:xfrm>
          <a:off x="3746500" y="126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59885</xdr:rowOff>
    </xdr:from>
    <xdr:ext cx="599010" cy="259045"/>
    <xdr:sp macro="" textlink="">
      <xdr:nvSpPr>
        <xdr:cNvPr id="203" name="テキスト ボックス 202"/>
        <xdr:cNvSpPr txBox="1"/>
      </xdr:nvSpPr>
      <xdr:spPr>
        <a:xfrm>
          <a:off x="3497795" y="1240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86881</xdr:rowOff>
    </xdr:from>
    <xdr:to>
      <xdr:col>15</xdr:col>
      <xdr:colOff>101600</xdr:colOff>
      <xdr:row>75</xdr:row>
      <xdr:rowOff>17031</xdr:rowOff>
    </xdr:to>
    <xdr:sp macro="" textlink="">
      <xdr:nvSpPr>
        <xdr:cNvPr id="204" name="楕円 203"/>
        <xdr:cNvSpPr/>
      </xdr:nvSpPr>
      <xdr:spPr>
        <a:xfrm>
          <a:off x="2857500" y="1277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33558</xdr:rowOff>
    </xdr:from>
    <xdr:ext cx="599010" cy="259045"/>
    <xdr:sp macro="" textlink="">
      <xdr:nvSpPr>
        <xdr:cNvPr id="205" name="テキスト ボックス 204"/>
        <xdr:cNvSpPr txBox="1"/>
      </xdr:nvSpPr>
      <xdr:spPr>
        <a:xfrm>
          <a:off x="2608795" y="1254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21463</xdr:rowOff>
    </xdr:from>
    <xdr:to>
      <xdr:col>10</xdr:col>
      <xdr:colOff>165100</xdr:colOff>
      <xdr:row>75</xdr:row>
      <xdr:rowOff>123063</xdr:rowOff>
    </xdr:to>
    <xdr:sp macro="" textlink="">
      <xdr:nvSpPr>
        <xdr:cNvPr id="206" name="楕円 205"/>
        <xdr:cNvSpPr/>
      </xdr:nvSpPr>
      <xdr:spPr>
        <a:xfrm>
          <a:off x="1968500" y="1288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139590</xdr:rowOff>
    </xdr:from>
    <xdr:ext cx="599010" cy="259045"/>
    <xdr:sp macro="" textlink="">
      <xdr:nvSpPr>
        <xdr:cNvPr id="207" name="テキスト ボックス 206"/>
        <xdr:cNvSpPr txBox="1"/>
      </xdr:nvSpPr>
      <xdr:spPr>
        <a:xfrm>
          <a:off x="1719795" y="12655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59868</xdr:rowOff>
    </xdr:from>
    <xdr:to>
      <xdr:col>6</xdr:col>
      <xdr:colOff>38100</xdr:colOff>
      <xdr:row>75</xdr:row>
      <xdr:rowOff>161468</xdr:rowOff>
    </xdr:to>
    <xdr:sp macro="" textlink="">
      <xdr:nvSpPr>
        <xdr:cNvPr id="208" name="楕円 207"/>
        <xdr:cNvSpPr/>
      </xdr:nvSpPr>
      <xdr:spPr>
        <a:xfrm>
          <a:off x="1079500" y="1291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6545</xdr:rowOff>
    </xdr:from>
    <xdr:ext cx="599010" cy="259045"/>
    <xdr:sp macro="" textlink="">
      <xdr:nvSpPr>
        <xdr:cNvPr id="209" name="テキスト ボックス 208"/>
        <xdr:cNvSpPr txBox="1"/>
      </xdr:nvSpPr>
      <xdr:spPr>
        <a:xfrm>
          <a:off x="830795" y="1269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30629</xdr:rowOff>
    </xdr:from>
    <xdr:to>
      <xdr:col>24</xdr:col>
      <xdr:colOff>63500</xdr:colOff>
      <xdr:row>96</xdr:row>
      <xdr:rowOff>43259</xdr:rowOff>
    </xdr:to>
    <xdr:cxnSp macro="">
      <xdr:nvCxnSpPr>
        <xdr:cNvPr id="243" name="直線コネクタ 242"/>
        <xdr:cNvCxnSpPr/>
      </xdr:nvCxnSpPr>
      <xdr:spPr>
        <a:xfrm flipV="1">
          <a:off x="3797300" y="16489829"/>
          <a:ext cx="838200" cy="1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124327</xdr:rowOff>
    </xdr:from>
    <xdr:to>
      <xdr:col>19</xdr:col>
      <xdr:colOff>177800</xdr:colOff>
      <xdr:row>96</xdr:row>
      <xdr:rowOff>43259</xdr:rowOff>
    </xdr:to>
    <xdr:cxnSp macro="">
      <xdr:nvCxnSpPr>
        <xdr:cNvPr id="246" name="直線コネクタ 245"/>
        <xdr:cNvCxnSpPr/>
      </xdr:nvCxnSpPr>
      <xdr:spPr>
        <a:xfrm>
          <a:off x="2908300" y="16412077"/>
          <a:ext cx="889000" cy="9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53832</xdr:rowOff>
    </xdr:from>
    <xdr:to>
      <xdr:col>15</xdr:col>
      <xdr:colOff>50800</xdr:colOff>
      <xdr:row>95</xdr:row>
      <xdr:rowOff>124327</xdr:rowOff>
    </xdr:to>
    <xdr:cxnSp macro="">
      <xdr:nvCxnSpPr>
        <xdr:cNvPr id="249" name="直線コネクタ 248"/>
        <xdr:cNvCxnSpPr/>
      </xdr:nvCxnSpPr>
      <xdr:spPr>
        <a:xfrm>
          <a:off x="2019300" y="16341582"/>
          <a:ext cx="889000" cy="7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60583</xdr:rowOff>
    </xdr:from>
    <xdr:ext cx="534377" cy="259045"/>
    <xdr:sp macro="" textlink="">
      <xdr:nvSpPr>
        <xdr:cNvPr id="251" name="テキスト ボックス 250"/>
        <xdr:cNvSpPr txBox="1"/>
      </xdr:nvSpPr>
      <xdr:spPr>
        <a:xfrm>
          <a:off x="2641111" y="1651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53832</xdr:rowOff>
    </xdr:from>
    <xdr:to>
      <xdr:col>10</xdr:col>
      <xdr:colOff>114300</xdr:colOff>
      <xdr:row>95</xdr:row>
      <xdr:rowOff>63033</xdr:rowOff>
    </xdr:to>
    <xdr:cxnSp macro="">
      <xdr:nvCxnSpPr>
        <xdr:cNvPr id="252" name="直線コネクタ 251"/>
        <xdr:cNvCxnSpPr/>
      </xdr:nvCxnSpPr>
      <xdr:spPr>
        <a:xfrm flipV="1">
          <a:off x="1130300" y="16341582"/>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100016</xdr:rowOff>
    </xdr:from>
    <xdr:ext cx="534377" cy="259045"/>
    <xdr:sp macro="" textlink="">
      <xdr:nvSpPr>
        <xdr:cNvPr id="254" name="テキスト ボックス 253"/>
        <xdr:cNvSpPr txBox="1"/>
      </xdr:nvSpPr>
      <xdr:spPr>
        <a:xfrm>
          <a:off x="1752111" y="165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141794</xdr:rowOff>
    </xdr:from>
    <xdr:ext cx="534377" cy="259045"/>
    <xdr:sp macro="" textlink="">
      <xdr:nvSpPr>
        <xdr:cNvPr id="256" name="テキスト ボックス 255"/>
        <xdr:cNvSpPr txBox="1"/>
      </xdr:nvSpPr>
      <xdr:spPr>
        <a:xfrm>
          <a:off x="863111" y="166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151279</xdr:rowOff>
    </xdr:from>
    <xdr:to>
      <xdr:col>24</xdr:col>
      <xdr:colOff>114300</xdr:colOff>
      <xdr:row>96</xdr:row>
      <xdr:rowOff>81429</xdr:rowOff>
    </xdr:to>
    <xdr:sp macro="" textlink="">
      <xdr:nvSpPr>
        <xdr:cNvPr id="262" name="楕円 261"/>
        <xdr:cNvSpPr/>
      </xdr:nvSpPr>
      <xdr:spPr>
        <a:xfrm>
          <a:off x="4584700" y="164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129706</xdr:rowOff>
    </xdr:from>
    <xdr:ext cx="534377" cy="259045"/>
    <xdr:sp macro="" textlink="">
      <xdr:nvSpPr>
        <xdr:cNvPr id="263" name="衛生費該当値テキスト"/>
        <xdr:cNvSpPr txBox="1"/>
      </xdr:nvSpPr>
      <xdr:spPr>
        <a:xfrm>
          <a:off x="4686300" y="164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163909</xdr:rowOff>
    </xdr:from>
    <xdr:to>
      <xdr:col>20</xdr:col>
      <xdr:colOff>38100</xdr:colOff>
      <xdr:row>96</xdr:row>
      <xdr:rowOff>94059</xdr:rowOff>
    </xdr:to>
    <xdr:sp macro="" textlink="">
      <xdr:nvSpPr>
        <xdr:cNvPr id="264" name="楕円 263"/>
        <xdr:cNvSpPr/>
      </xdr:nvSpPr>
      <xdr:spPr>
        <a:xfrm>
          <a:off x="3746500" y="164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85186</xdr:rowOff>
    </xdr:from>
    <xdr:ext cx="534377" cy="259045"/>
    <xdr:sp macro="" textlink="">
      <xdr:nvSpPr>
        <xdr:cNvPr id="265" name="テキスト ボックス 264"/>
        <xdr:cNvSpPr txBox="1"/>
      </xdr:nvSpPr>
      <xdr:spPr>
        <a:xfrm>
          <a:off x="3530111" y="1654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73527</xdr:rowOff>
    </xdr:from>
    <xdr:to>
      <xdr:col>15</xdr:col>
      <xdr:colOff>101600</xdr:colOff>
      <xdr:row>96</xdr:row>
      <xdr:rowOff>3677</xdr:rowOff>
    </xdr:to>
    <xdr:sp macro="" textlink="">
      <xdr:nvSpPr>
        <xdr:cNvPr id="266" name="楕円 265"/>
        <xdr:cNvSpPr/>
      </xdr:nvSpPr>
      <xdr:spPr>
        <a:xfrm>
          <a:off x="2857500" y="1636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20204</xdr:rowOff>
    </xdr:from>
    <xdr:ext cx="534377" cy="259045"/>
    <xdr:sp macro="" textlink="">
      <xdr:nvSpPr>
        <xdr:cNvPr id="267" name="テキスト ボックス 266"/>
        <xdr:cNvSpPr txBox="1"/>
      </xdr:nvSpPr>
      <xdr:spPr>
        <a:xfrm>
          <a:off x="2641111" y="1613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3032</xdr:rowOff>
    </xdr:from>
    <xdr:to>
      <xdr:col>10</xdr:col>
      <xdr:colOff>165100</xdr:colOff>
      <xdr:row>95</xdr:row>
      <xdr:rowOff>104632</xdr:rowOff>
    </xdr:to>
    <xdr:sp macro="" textlink="">
      <xdr:nvSpPr>
        <xdr:cNvPr id="268" name="楕円 267"/>
        <xdr:cNvSpPr/>
      </xdr:nvSpPr>
      <xdr:spPr>
        <a:xfrm>
          <a:off x="1968500" y="1629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121159</xdr:rowOff>
    </xdr:from>
    <xdr:ext cx="534377" cy="259045"/>
    <xdr:sp macro="" textlink="">
      <xdr:nvSpPr>
        <xdr:cNvPr id="269" name="テキスト ボックス 268"/>
        <xdr:cNvSpPr txBox="1"/>
      </xdr:nvSpPr>
      <xdr:spPr>
        <a:xfrm>
          <a:off x="1752111" y="1606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12233</xdr:rowOff>
    </xdr:from>
    <xdr:to>
      <xdr:col>6</xdr:col>
      <xdr:colOff>38100</xdr:colOff>
      <xdr:row>95</xdr:row>
      <xdr:rowOff>113833</xdr:rowOff>
    </xdr:to>
    <xdr:sp macro="" textlink="">
      <xdr:nvSpPr>
        <xdr:cNvPr id="270" name="楕円 269"/>
        <xdr:cNvSpPr/>
      </xdr:nvSpPr>
      <xdr:spPr>
        <a:xfrm>
          <a:off x="1079500" y="162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130360</xdr:rowOff>
    </xdr:from>
    <xdr:ext cx="534377" cy="259045"/>
    <xdr:sp macro="" textlink="">
      <xdr:nvSpPr>
        <xdr:cNvPr id="271" name="テキスト ボックス 270"/>
        <xdr:cNvSpPr txBox="1"/>
      </xdr:nvSpPr>
      <xdr:spPr>
        <a:xfrm>
          <a:off x="863111" y="1607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146884</xdr:rowOff>
    </xdr:from>
    <xdr:to>
      <xdr:col>55</xdr:col>
      <xdr:colOff>0</xdr:colOff>
      <xdr:row>36</xdr:row>
      <xdr:rowOff>80917</xdr:rowOff>
    </xdr:to>
    <xdr:cxnSp macro="">
      <xdr:nvCxnSpPr>
        <xdr:cNvPr id="302" name="直線コネクタ 301"/>
        <xdr:cNvCxnSpPr/>
      </xdr:nvCxnSpPr>
      <xdr:spPr>
        <a:xfrm>
          <a:off x="9639300" y="6147634"/>
          <a:ext cx="838200" cy="10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73532</xdr:rowOff>
    </xdr:from>
    <xdr:ext cx="378565" cy="259045"/>
    <xdr:sp macro="" textlink="">
      <xdr:nvSpPr>
        <xdr:cNvPr id="303" name="労働費平均値テキスト"/>
        <xdr:cNvSpPr txBox="1"/>
      </xdr:nvSpPr>
      <xdr:spPr>
        <a:xfrm>
          <a:off x="10528300" y="641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161580</xdr:rowOff>
    </xdr:from>
    <xdr:to>
      <xdr:col>50</xdr:col>
      <xdr:colOff>114300</xdr:colOff>
      <xdr:row>35</xdr:row>
      <xdr:rowOff>146884</xdr:rowOff>
    </xdr:to>
    <xdr:cxnSp macro="">
      <xdr:nvCxnSpPr>
        <xdr:cNvPr id="305" name="直線コネクタ 304"/>
        <xdr:cNvCxnSpPr/>
      </xdr:nvCxnSpPr>
      <xdr:spPr>
        <a:xfrm>
          <a:off x="8750300" y="5990880"/>
          <a:ext cx="8890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165299</xdr:rowOff>
    </xdr:from>
    <xdr:ext cx="378565" cy="259045"/>
    <xdr:sp macro="" textlink="">
      <xdr:nvSpPr>
        <xdr:cNvPr id="307" name="テキスト ボックス 306"/>
        <xdr:cNvSpPr txBox="1"/>
      </xdr:nvSpPr>
      <xdr:spPr>
        <a:xfrm>
          <a:off x="9450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53812</xdr:rowOff>
    </xdr:from>
    <xdr:to>
      <xdr:col>45</xdr:col>
      <xdr:colOff>177800</xdr:colOff>
      <xdr:row>34</xdr:row>
      <xdr:rowOff>161580</xdr:rowOff>
    </xdr:to>
    <xdr:cxnSp macro="">
      <xdr:nvCxnSpPr>
        <xdr:cNvPr id="308" name="直線コネクタ 307"/>
        <xdr:cNvCxnSpPr/>
      </xdr:nvCxnSpPr>
      <xdr:spPr>
        <a:xfrm>
          <a:off x="7861300" y="5883112"/>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126110</xdr:rowOff>
    </xdr:from>
    <xdr:ext cx="469744" cy="259045"/>
    <xdr:sp macro="" textlink="">
      <xdr:nvSpPr>
        <xdr:cNvPr id="310" name="テキスト ボックス 309"/>
        <xdr:cNvSpPr txBox="1"/>
      </xdr:nvSpPr>
      <xdr:spPr>
        <a:xfrm>
          <a:off x="8515428" y="646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147864</xdr:rowOff>
    </xdr:from>
    <xdr:to>
      <xdr:col>41</xdr:col>
      <xdr:colOff>50800</xdr:colOff>
      <xdr:row>34</xdr:row>
      <xdr:rowOff>53812</xdr:rowOff>
    </xdr:to>
    <xdr:cxnSp macro="">
      <xdr:nvCxnSpPr>
        <xdr:cNvPr id="311" name="直線コネクタ 310"/>
        <xdr:cNvCxnSpPr/>
      </xdr:nvCxnSpPr>
      <xdr:spPr>
        <a:xfrm>
          <a:off x="6972300" y="5805714"/>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36956</xdr:rowOff>
    </xdr:from>
    <xdr:ext cx="469744" cy="259045"/>
    <xdr:sp macro="" textlink="">
      <xdr:nvSpPr>
        <xdr:cNvPr id="313" name="テキスト ボックス 312"/>
        <xdr:cNvSpPr txBox="1"/>
      </xdr:nvSpPr>
      <xdr:spPr>
        <a:xfrm>
          <a:off x="7626428" y="638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166278</xdr:rowOff>
    </xdr:from>
    <xdr:ext cx="469744" cy="259045"/>
    <xdr:sp macro="" textlink="">
      <xdr:nvSpPr>
        <xdr:cNvPr id="315" name="テキスト ボックス 314"/>
        <xdr:cNvSpPr txBox="1"/>
      </xdr:nvSpPr>
      <xdr:spPr>
        <a:xfrm>
          <a:off x="6737428" y="63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30117</xdr:rowOff>
    </xdr:from>
    <xdr:to>
      <xdr:col>55</xdr:col>
      <xdr:colOff>50800</xdr:colOff>
      <xdr:row>36</xdr:row>
      <xdr:rowOff>131717</xdr:rowOff>
    </xdr:to>
    <xdr:sp macro="" textlink="">
      <xdr:nvSpPr>
        <xdr:cNvPr id="321" name="楕円 320"/>
        <xdr:cNvSpPr/>
      </xdr:nvSpPr>
      <xdr:spPr>
        <a:xfrm>
          <a:off x="10426700" y="620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52994</xdr:rowOff>
    </xdr:from>
    <xdr:ext cx="469744" cy="259045"/>
    <xdr:sp macro="" textlink="">
      <xdr:nvSpPr>
        <xdr:cNvPr id="322" name="労働費該当値テキスト"/>
        <xdr:cNvSpPr txBox="1"/>
      </xdr:nvSpPr>
      <xdr:spPr>
        <a:xfrm>
          <a:off x="10528300" y="60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96084</xdr:rowOff>
    </xdr:from>
    <xdr:to>
      <xdr:col>50</xdr:col>
      <xdr:colOff>165100</xdr:colOff>
      <xdr:row>36</xdr:row>
      <xdr:rowOff>26234</xdr:rowOff>
    </xdr:to>
    <xdr:sp macro="" textlink="">
      <xdr:nvSpPr>
        <xdr:cNvPr id="323" name="楕円 322"/>
        <xdr:cNvSpPr/>
      </xdr:nvSpPr>
      <xdr:spPr>
        <a:xfrm>
          <a:off x="95885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42761</xdr:rowOff>
    </xdr:from>
    <xdr:ext cx="469744" cy="259045"/>
    <xdr:sp macro="" textlink="">
      <xdr:nvSpPr>
        <xdr:cNvPr id="324" name="テキスト ボックス 323"/>
        <xdr:cNvSpPr txBox="1"/>
      </xdr:nvSpPr>
      <xdr:spPr>
        <a:xfrm>
          <a:off x="9404428" y="587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110780</xdr:rowOff>
    </xdr:from>
    <xdr:to>
      <xdr:col>46</xdr:col>
      <xdr:colOff>38100</xdr:colOff>
      <xdr:row>35</xdr:row>
      <xdr:rowOff>40930</xdr:rowOff>
    </xdr:to>
    <xdr:sp macro="" textlink="">
      <xdr:nvSpPr>
        <xdr:cNvPr id="325" name="楕円 324"/>
        <xdr:cNvSpPr/>
      </xdr:nvSpPr>
      <xdr:spPr>
        <a:xfrm>
          <a:off x="8699500" y="59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57457</xdr:rowOff>
    </xdr:from>
    <xdr:ext cx="469744" cy="259045"/>
    <xdr:sp macro="" textlink="">
      <xdr:nvSpPr>
        <xdr:cNvPr id="326" name="テキスト ボックス 325"/>
        <xdr:cNvSpPr txBox="1"/>
      </xdr:nvSpPr>
      <xdr:spPr>
        <a:xfrm>
          <a:off x="8515428" y="57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3012</xdr:rowOff>
    </xdr:from>
    <xdr:to>
      <xdr:col>41</xdr:col>
      <xdr:colOff>101600</xdr:colOff>
      <xdr:row>34</xdr:row>
      <xdr:rowOff>104612</xdr:rowOff>
    </xdr:to>
    <xdr:sp macro="" textlink="">
      <xdr:nvSpPr>
        <xdr:cNvPr id="327" name="楕円 326"/>
        <xdr:cNvSpPr/>
      </xdr:nvSpPr>
      <xdr:spPr>
        <a:xfrm>
          <a:off x="7810500" y="583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121139</xdr:rowOff>
    </xdr:from>
    <xdr:ext cx="469744" cy="259045"/>
    <xdr:sp macro="" textlink="">
      <xdr:nvSpPr>
        <xdr:cNvPr id="328" name="テキスト ボックス 327"/>
        <xdr:cNvSpPr txBox="1"/>
      </xdr:nvSpPr>
      <xdr:spPr>
        <a:xfrm>
          <a:off x="7626428" y="560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97064</xdr:rowOff>
    </xdr:from>
    <xdr:to>
      <xdr:col>36</xdr:col>
      <xdr:colOff>165100</xdr:colOff>
      <xdr:row>34</xdr:row>
      <xdr:rowOff>27214</xdr:rowOff>
    </xdr:to>
    <xdr:sp macro="" textlink="">
      <xdr:nvSpPr>
        <xdr:cNvPr id="329" name="楕円 328"/>
        <xdr:cNvSpPr/>
      </xdr:nvSpPr>
      <xdr:spPr>
        <a:xfrm>
          <a:off x="6921500" y="57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43741</xdr:rowOff>
    </xdr:from>
    <xdr:ext cx="469744" cy="259045"/>
    <xdr:sp macro="" textlink="">
      <xdr:nvSpPr>
        <xdr:cNvPr id="330" name="テキスト ボックス 329"/>
        <xdr:cNvSpPr txBox="1"/>
      </xdr:nvSpPr>
      <xdr:spPr>
        <a:xfrm>
          <a:off x="6737428" y="553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130099</xdr:rowOff>
    </xdr:from>
    <xdr:to>
      <xdr:col>55</xdr:col>
      <xdr:colOff>0</xdr:colOff>
      <xdr:row>57</xdr:row>
      <xdr:rowOff>137506</xdr:rowOff>
    </xdr:to>
    <xdr:cxnSp macro="">
      <xdr:nvCxnSpPr>
        <xdr:cNvPr id="357" name="直線コネクタ 356"/>
        <xdr:cNvCxnSpPr/>
      </xdr:nvCxnSpPr>
      <xdr:spPr>
        <a:xfrm flipV="1">
          <a:off x="9639300" y="9902749"/>
          <a:ext cx="838200" cy="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46352</xdr:rowOff>
    </xdr:from>
    <xdr:ext cx="469744" cy="259045"/>
    <xdr:sp macro="" textlink="">
      <xdr:nvSpPr>
        <xdr:cNvPr id="358" name="農林水産業費平均値テキスト"/>
        <xdr:cNvSpPr txBox="1"/>
      </xdr:nvSpPr>
      <xdr:spPr>
        <a:xfrm>
          <a:off x="10528300" y="9647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137506</xdr:rowOff>
    </xdr:from>
    <xdr:to>
      <xdr:col>50</xdr:col>
      <xdr:colOff>114300</xdr:colOff>
      <xdr:row>57</xdr:row>
      <xdr:rowOff>162560</xdr:rowOff>
    </xdr:to>
    <xdr:cxnSp macro="">
      <xdr:nvCxnSpPr>
        <xdr:cNvPr id="360" name="直線コネクタ 359"/>
        <xdr:cNvCxnSpPr/>
      </xdr:nvCxnSpPr>
      <xdr:spPr>
        <a:xfrm flipV="1">
          <a:off x="8750300" y="9910156"/>
          <a:ext cx="889000" cy="2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62" name="テキスト ボックス 36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151222</xdr:rowOff>
    </xdr:from>
    <xdr:to>
      <xdr:col>45</xdr:col>
      <xdr:colOff>177800</xdr:colOff>
      <xdr:row>57</xdr:row>
      <xdr:rowOff>162560</xdr:rowOff>
    </xdr:to>
    <xdr:cxnSp macro="">
      <xdr:nvCxnSpPr>
        <xdr:cNvPr id="363" name="直線コネクタ 362"/>
        <xdr:cNvCxnSpPr/>
      </xdr:nvCxnSpPr>
      <xdr:spPr>
        <a:xfrm>
          <a:off x="7861300" y="9923872"/>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47026</xdr:rowOff>
    </xdr:from>
    <xdr:to>
      <xdr:col>41</xdr:col>
      <xdr:colOff>50800</xdr:colOff>
      <xdr:row>57</xdr:row>
      <xdr:rowOff>151222</xdr:rowOff>
    </xdr:to>
    <xdr:cxnSp macro="">
      <xdr:nvCxnSpPr>
        <xdr:cNvPr id="366" name="直線コネクタ 365"/>
        <xdr:cNvCxnSpPr/>
      </xdr:nvCxnSpPr>
      <xdr:spPr>
        <a:xfrm>
          <a:off x="6972300" y="9819676"/>
          <a:ext cx="889000" cy="10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68" name="テキスト ボックス 36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79299</xdr:rowOff>
    </xdr:from>
    <xdr:to>
      <xdr:col>55</xdr:col>
      <xdr:colOff>50800</xdr:colOff>
      <xdr:row>58</xdr:row>
      <xdr:rowOff>9449</xdr:rowOff>
    </xdr:to>
    <xdr:sp macro="" textlink="">
      <xdr:nvSpPr>
        <xdr:cNvPr id="376" name="楕円 375"/>
        <xdr:cNvSpPr/>
      </xdr:nvSpPr>
      <xdr:spPr>
        <a:xfrm>
          <a:off x="10426700" y="985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57726</xdr:rowOff>
    </xdr:from>
    <xdr:ext cx="469744" cy="259045"/>
    <xdr:sp macro="" textlink="">
      <xdr:nvSpPr>
        <xdr:cNvPr id="377" name="農林水産業費該当値テキスト"/>
        <xdr:cNvSpPr txBox="1"/>
      </xdr:nvSpPr>
      <xdr:spPr>
        <a:xfrm>
          <a:off x="10528300" y="983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86706</xdr:rowOff>
    </xdr:from>
    <xdr:to>
      <xdr:col>50</xdr:col>
      <xdr:colOff>165100</xdr:colOff>
      <xdr:row>58</xdr:row>
      <xdr:rowOff>16856</xdr:rowOff>
    </xdr:to>
    <xdr:sp macro="" textlink="">
      <xdr:nvSpPr>
        <xdr:cNvPr id="378" name="楕円 377"/>
        <xdr:cNvSpPr/>
      </xdr:nvSpPr>
      <xdr:spPr>
        <a:xfrm>
          <a:off x="9588500" y="98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7983</xdr:rowOff>
    </xdr:from>
    <xdr:ext cx="469744" cy="259045"/>
    <xdr:sp macro="" textlink="">
      <xdr:nvSpPr>
        <xdr:cNvPr id="379" name="テキスト ボックス 378"/>
        <xdr:cNvSpPr txBox="1"/>
      </xdr:nvSpPr>
      <xdr:spPr>
        <a:xfrm>
          <a:off x="9404428" y="995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111760</xdr:rowOff>
    </xdr:from>
    <xdr:to>
      <xdr:col>46</xdr:col>
      <xdr:colOff>38100</xdr:colOff>
      <xdr:row>58</xdr:row>
      <xdr:rowOff>41910</xdr:rowOff>
    </xdr:to>
    <xdr:sp macro="" textlink="">
      <xdr:nvSpPr>
        <xdr:cNvPr id="380" name="楕円 379"/>
        <xdr:cNvSpPr/>
      </xdr:nvSpPr>
      <xdr:spPr>
        <a:xfrm>
          <a:off x="8699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33037</xdr:rowOff>
    </xdr:from>
    <xdr:ext cx="469744" cy="259045"/>
    <xdr:sp macro="" textlink="">
      <xdr:nvSpPr>
        <xdr:cNvPr id="381" name="テキスト ボックス 380"/>
        <xdr:cNvSpPr txBox="1"/>
      </xdr:nvSpPr>
      <xdr:spPr>
        <a:xfrm>
          <a:off x="8515428"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100422</xdr:rowOff>
    </xdr:from>
    <xdr:to>
      <xdr:col>41</xdr:col>
      <xdr:colOff>101600</xdr:colOff>
      <xdr:row>58</xdr:row>
      <xdr:rowOff>30572</xdr:rowOff>
    </xdr:to>
    <xdr:sp macro="" textlink="">
      <xdr:nvSpPr>
        <xdr:cNvPr id="382" name="楕円 381"/>
        <xdr:cNvSpPr/>
      </xdr:nvSpPr>
      <xdr:spPr>
        <a:xfrm>
          <a:off x="7810500" y="987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21699</xdr:rowOff>
    </xdr:from>
    <xdr:ext cx="469744" cy="259045"/>
    <xdr:sp macro="" textlink="">
      <xdr:nvSpPr>
        <xdr:cNvPr id="383" name="テキスト ボックス 382"/>
        <xdr:cNvSpPr txBox="1"/>
      </xdr:nvSpPr>
      <xdr:spPr>
        <a:xfrm>
          <a:off x="7626428" y="996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167676</xdr:rowOff>
    </xdr:from>
    <xdr:to>
      <xdr:col>36</xdr:col>
      <xdr:colOff>165100</xdr:colOff>
      <xdr:row>57</xdr:row>
      <xdr:rowOff>97826</xdr:rowOff>
    </xdr:to>
    <xdr:sp macro="" textlink="">
      <xdr:nvSpPr>
        <xdr:cNvPr id="384" name="楕円 383"/>
        <xdr:cNvSpPr/>
      </xdr:nvSpPr>
      <xdr:spPr>
        <a:xfrm>
          <a:off x="6921500" y="976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114353</xdr:rowOff>
    </xdr:from>
    <xdr:ext cx="469744" cy="259045"/>
    <xdr:sp macro="" textlink="">
      <xdr:nvSpPr>
        <xdr:cNvPr id="385" name="テキスト ボックス 384"/>
        <xdr:cNvSpPr txBox="1"/>
      </xdr:nvSpPr>
      <xdr:spPr>
        <a:xfrm>
          <a:off x="6737428" y="954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108793</xdr:rowOff>
    </xdr:from>
    <xdr:to>
      <xdr:col>55</xdr:col>
      <xdr:colOff>0</xdr:colOff>
      <xdr:row>77</xdr:row>
      <xdr:rowOff>155290</xdr:rowOff>
    </xdr:to>
    <xdr:cxnSp macro="">
      <xdr:nvCxnSpPr>
        <xdr:cNvPr id="412" name="直線コネクタ 411"/>
        <xdr:cNvCxnSpPr/>
      </xdr:nvCxnSpPr>
      <xdr:spPr>
        <a:xfrm>
          <a:off x="9639300" y="13310443"/>
          <a:ext cx="838200" cy="4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107890</xdr:rowOff>
    </xdr:from>
    <xdr:ext cx="469744" cy="259045"/>
    <xdr:sp macro="" textlink="">
      <xdr:nvSpPr>
        <xdr:cNvPr id="413" name="商工費平均値テキスト"/>
        <xdr:cNvSpPr txBox="1"/>
      </xdr:nvSpPr>
      <xdr:spPr>
        <a:xfrm>
          <a:off x="10528300" y="1296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108793</xdr:rowOff>
    </xdr:from>
    <xdr:to>
      <xdr:col>50</xdr:col>
      <xdr:colOff>114300</xdr:colOff>
      <xdr:row>77</xdr:row>
      <xdr:rowOff>135403</xdr:rowOff>
    </xdr:to>
    <xdr:cxnSp macro="">
      <xdr:nvCxnSpPr>
        <xdr:cNvPr id="415" name="直線コネクタ 414"/>
        <xdr:cNvCxnSpPr/>
      </xdr:nvCxnSpPr>
      <xdr:spPr>
        <a:xfrm flipV="1">
          <a:off x="8750300" y="13310443"/>
          <a:ext cx="889000" cy="2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21513</xdr:rowOff>
    </xdr:from>
    <xdr:to>
      <xdr:col>45</xdr:col>
      <xdr:colOff>177800</xdr:colOff>
      <xdr:row>77</xdr:row>
      <xdr:rowOff>135403</xdr:rowOff>
    </xdr:to>
    <xdr:cxnSp macro="">
      <xdr:nvCxnSpPr>
        <xdr:cNvPr id="418" name="直線コネクタ 417"/>
        <xdr:cNvCxnSpPr/>
      </xdr:nvCxnSpPr>
      <xdr:spPr>
        <a:xfrm>
          <a:off x="7861300" y="13223163"/>
          <a:ext cx="889000" cy="1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164343</xdr:rowOff>
    </xdr:from>
    <xdr:to>
      <xdr:col>41</xdr:col>
      <xdr:colOff>50800</xdr:colOff>
      <xdr:row>77</xdr:row>
      <xdr:rowOff>21513</xdr:rowOff>
    </xdr:to>
    <xdr:cxnSp macro="">
      <xdr:nvCxnSpPr>
        <xdr:cNvPr id="421" name="直線コネクタ 420"/>
        <xdr:cNvCxnSpPr/>
      </xdr:nvCxnSpPr>
      <xdr:spPr>
        <a:xfrm>
          <a:off x="6972300" y="13194543"/>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104490</xdr:rowOff>
    </xdr:from>
    <xdr:to>
      <xdr:col>55</xdr:col>
      <xdr:colOff>50800</xdr:colOff>
      <xdr:row>78</xdr:row>
      <xdr:rowOff>34640</xdr:rowOff>
    </xdr:to>
    <xdr:sp macro="" textlink="">
      <xdr:nvSpPr>
        <xdr:cNvPr id="431" name="楕円 430"/>
        <xdr:cNvSpPr/>
      </xdr:nvSpPr>
      <xdr:spPr>
        <a:xfrm>
          <a:off x="104267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19417</xdr:rowOff>
    </xdr:from>
    <xdr:ext cx="469744" cy="259045"/>
    <xdr:sp macro="" textlink="">
      <xdr:nvSpPr>
        <xdr:cNvPr id="432" name="商工費該当値テキスト"/>
        <xdr:cNvSpPr txBox="1"/>
      </xdr:nvSpPr>
      <xdr:spPr>
        <a:xfrm>
          <a:off x="10528300" y="1322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57993</xdr:rowOff>
    </xdr:from>
    <xdr:to>
      <xdr:col>50</xdr:col>
      <xdr:colOff>165100</xdr:colOff>
      <xdr:row>77</xdr:row>
      <xdr:rowOff>159593</xdr:rowOff>
    </xdr:to>
    <xdr:sp macro="" textlink="">
      <xdr:nvSpPr>
        <xdr:cNvPr id="433" name="楕円 432"/>
        <xdr:cNvSpPr/>
      </xdr:nvSpPr>
      <xdr:spPr>
        <a:xfrm>
          <a:off x="9588500" y="132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150720</xdr:rowOff>
    </xdr:from>
    <xdr:ext cx="469744" cy="259045"/>
    <xdr:sp macro="" textlink="">
      <xdr:nvSpPr>
        <xdr:cNvPr id="434" name="テキスト ボックス 433"/>
        <xdr:cNvSpPr txBox="1"/>
      </xdr:nvSpPr>
      <xdr:spPr>
        <a:xfrm>
          <a:off x="9404428" y="1335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84603</xdr:rowOff>
    </xdr:from>
    <xdr:to>
      <xdr:col>46</xdr:col>
      <xdr:colOff>38100</xdr:colOff>
      <xdr:row>78</xdr:row>
      <xdr:rowOff>14753</xdr:rowOff>
    </xdr:to>
    <xdr:sp macro="" textlink="">
      <xdr:nvSpPr>
        <xdr:cNvPr id="435" name="楕円 434"/>
        <xdr:cNvSpPr/>
      </xdr:nvSpPr>
      <xdr:spPr>
        <a:xfrm>
          <a:off x="8699500" y="132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5880</xdr:rowOff>
    </xdr:from>
    <xdr:ext cx="469744" cy="259045"/>
    <xdr:sp macro="" textlink="">
      <xdr:nvSpPr>
        <xdr:cNvPr id="436" name="テキスト ボックス 435"/>
        <xdr:cNvSpPr txBox="1"/>
      </xdr:nvSpPr>
      <xdr:spPr>
        <a:xfrm>
          <a:off x="8515428" y="1337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142163</xdr:rowOff>
    </xdr:from>
    <xdr:to>
      <xdr:col>41</xdr:col>
      <xdr:colOff>101600</xdr:colOff>
      <xdr:row>77</xdr:row>
      <xdr:rowOff>72313</xdr:rowOff>
    </xdr:to>
    <xdr:sp macro="" textlink="">
      <xdr:nvSpPr>
        <xdr:cNvPr id="437" name="楕円 436"/>
        <xdr:cNvSpPr/>
      </xdr:nvSpPr>
      <xdr:spPr>
        <a:xfrm>
          <a:off x="7810500" y="1317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63440</xdr:rowOff>
    </xdr:from>
    <xdr:ext cx="469744" cy="259045"/>
    <xdr:sp macro="" textlink="">
      <xdr:nvSpPr>
        <xdr:cNvPr id="438" name="テキスト ボックス 437"/>
        <xdr:cNvSpPr txBox="1"/>
      </xdr:nvSpPr>
      <xdr:spPr>
        <a:xfrm>
          <a:off x="7626428" y="132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113543</xdr:rowOff>
    </xdr:from>
    <xdr:to>
      <xdr:col>36</xdr:col>
      <xdr:colOff>165100</xdr:colOff>
      <xdr:row>77</xdr:row>
      <xdr:rowOff>43693</xdr:rowOff>
    </xdr:to>
    <xdr:sp macro="" textlink="">
      <xdr:nvSpPr>
        <xdr:cNvPr id="439" name="楕円 438"/>
        <xdr:cNvSpPr/>
      </xdr:nvSpPr>
      <xdr:spPr>
        <a:xfrm>
          <a:off x="6921500" y="1314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34820</xdr:rowOff>
    </xdr:from>
    <xdr:ext cx="469744" cy="259045"/>
    <xdr:sp macro="" textlink="">
      <xdr:nvSpPr>
        <xdr:cNvPr id="440" name="テキスト ボックス 439"/>
        <xdr:cNvSpPr txBox="1"/>
      </xdr:nvSpPr>
      <xdr:spPr>
        <a:xfrm>
          <a:off x="6737428" y="13236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100381</xdr:rowOff>
    </xdr:from>
    <xdr:to>
      <xdr:col>55</xdr:col>
      <xdr:colOff>0</xdr:colOff>
      <xdr:row>95</xdr:row>
      <xdr:rowOff>126727</xdr:rowOff>
    </xdr:to>
    <xdr:cxnSp macro="">
      <xdr:nvCxnSpPr>
        <xdr:cNvPr id="470" name="直線コネクタ 469"/>
        <xdr:cNvCxnSpPr/>
      </xdr:nvCxnSpPr>
      <xdr:spPr>
        <a:xfrm>
          <a:off x="9639300" y="16388131"/>
          <a:ext cx="838200" cy="2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66927</xdr:rowOff>
    </xdr:from>
    <xdr:ext cx="534377" cy="259045"/>
    <xdr:sp macro="" textlink="">
      <xdr:nvSpPr>
        <xdr:cNvPr id="471" name="土木費平均値テキスト"/>
        <xdr:cNvSpPr txBox="1"/>
      </xdr:nvSpPr>
      <xdr:spPr>
        <a:xfrm>
          <a:off x="10528300" y="16526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100381</xdr:rowOff>
    </xdr:from>
    <xdr:to>
      <xdr:col>50</xdr:col>
      <xdr:colOff>114300</xdr:colOff>
      <xdr:row>96</xdr:row>
      <xdr:rowOff>84892</xdr:rowOff>
    </xdr:to>
    <xdr:cxnSp macro="">
      <xdr:nvCxnSpPr>
        <xdr:cNvPr id="473" name="直線コネクタ 472"/>
        <xdr:cNvCxnSpPr/>
      </xdr:nvCxnSpPr>
      <xdr:spPr>
        <a:xfrm flipV="1">
          <a:off x="8750300" y="16388131"/>
          <a:ext cx="889000" cy="15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20445</xdr:rowOff>
    </xdr:from>
    <xdr:ext cx="534377" cy="259045"/>
    <xdr:sp macro="" textlink="">
      <xdr:nvSpPr>
        <xdr:cNvPr id="475" name="テキスト ボックス 474"/>
        <xdr:cNvSpPr txBox="1"/>
      </xdr:nvSpPr>
      <xdr:spPr>
        <a:xfrm>
          <a:off x="9372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168599</xdr:rowOff>
    </xdr:from>
    <xdr:to>
      <xdr:col>45</xdr:col>
      <xdr:colOff>177800</xdr:colOff>
      <xdr:row>96</xdr:row>
      <xdr:rowOff>84892</xdr:rowOff>
    </xdr:to>
    <xdr:cxnSp macro="">
      <xdr:nvCxnSpPr>
        <xdr:cNvPr id="476" name="直線コネクタ 475"/>
        <xdr:cNvCxnSpPr/>
      </xdr:nvCxnSpPr>
      <xdr:spPr>
        <a:xfrm>
          <a:off x="7861300" y="16456349"/>
          <a:ext cx="889000" cy="8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36771</xdr:rowOff>
    </xdr:from>
    <xdr:ext cx="534377" cy="259045"/>
    <xdr:sp macro="" textlink="">
      <xdr:nvSpPr>
        <xdr:cNvPr id="478" name="テキスト ボックス 477"/>
        <xdr:cNvSpPr txBox="1"/>
      </xdr:nvSpPr>
      <xdr:spPr>
        <a:xfrm>
          <a:off x="8483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168599</xdr:rowOff>
    </xdr:from>
    <xdr:to>
      <xdr:col>41</xdr:col>
      <xdr:colOff>50800</xdr:colOff>
      <xdr:row>96</xdr:row>
      <xdr:rowOff>34106</xdr:rowOff>
    </xdr:to>
    <xdr:cxnSp macro="">
      <xdr:nvCxnSpPr>
        <xdr:cNvPr id="479" name="直線コネクタ 478"/>
        <xdr:cNvCxnSpPr/>
      </xdr:nvCxnSpPr>
      <xdr:spPr>
        <a:xfrm flipV="1">
          <a:off x="6972300" y="16456349"/>
          <a:ext cx="8890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38143</xdr:rowOff>
    </xdr:from>
    <xdr:ext cx="534377" cy="259045"/>
    <xdr:sp macro="" textlink="">
      <xdr:nvSpPr>
        <xdr:cNvPr id="481" name="テキスト ボックス 480"/>
        <xdr:cNvSpPr txBox="1"/>
      </xdr:nvSpPr>
      <xdr:spPr>
        <a:xfrm>
          <a:off x="7594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19359</xdr:rowOff>
    </xdr:from>
    <xdr:ext cx="534377" cy="259045"/>
    <xdr:sp macro="" textlink="">
      <xdr:nvSpPr>
        <xdr:cNvPr id="483" name="テキスト ボックス 482"/>
        <xdr:cNvSpPr txBox="1"/>
      </xdr:nvSpPr>
      <xdr:spPr>
        <a:xfrm>
          <a:off x="6705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75927</xdr:rowOff>
    </xdr:from>
    <xdr:to>
      <xdr:col>55</xdr:col>
      <xdr:colOff>50800</xdr:colOff>
      <xdr:row>96</xdr:row>
      <xdr:rowOff>6077</xdr:rowOff>
    </xdr:to>
    <xdr:sp macro="" textlink="">
      <xdr:nvSpPr>
        <xdr:cNvPr id="489" name="楕円 488"/>
        <xdr:cNvSpPr/>
      </xdr:nvSpPr>
      <xdr:spPr>
        <a:xfrm>
          <a:off x="10426700" y="1636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98804</xdr:rowOff>
    </xdr:from>
    <xdr:ext cx="534377" cy="259045"/>
    <xdr:sp macro="" textlink="">
      <xdr:nvSpPr>
        <xdr:cNvPr id="490" name="土木費該当値テキスト"/>
        <xdr:cNvSpPr txBox="1"/>
      </xdr:nvSpPr>
      <xdr:spPr>
        <a:xfrm>
          <a:off x="10528300" y="162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49581</xdr:rowOff>
    </xdr:from>
    <xdr:to>
      <xdr:col>50</xdr:col>
      <xdr:colOff>165100</xdr:colOff>
      <xdr:row>95</xdr:row>
      <xdr:rowOff>151181</xdr:rowOff>
    </xdr:to>
    <xdr:sp macro="" textlink="">
      <xdr:nvSpPr>
        <xdr:cNvPr id="491" name="楕円 490"/>
        <xdr:cNvSpPr/>
      </xdr:nvSpPr>
      <xdr:spPr>
        <a:xfrm>
          <a:off x="95885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167708</xdr:rowOff>
    </xdr:from>
    <xdr:ext cx="534377" cy="259045"/>
    <xdr:sp macro="" textlink="">
      <xdr:nvSpPr>
        <xdr:cNvPr id="492" name="テキスト ボックス 491"/>
        <xdr:cNvSpPr txBox="1"/>
      </xdr:nvSpPr>
      <xdr:spPr>
        <a:xfrm>
          <a:off x="9372111" y="161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34092</xdr:rowOff>
    </xdr:from>
    <xdr:to>
      <xdr:col>46</xdr:col>
      <xdr:colOff>38100</xdr:colOff>
      <xdr:row>96</xdr:row>
      <xdr:rowOff>135692</xdr:rowOff>
    </xdr:to>
    <xdr:sp macro="" textlink="">
      <xdr:nvSpPr>
        <xdr:cNvPr id="493" name="楕円 492"/>
        <xdr:cNvSpPr/>
      </xdr:nvSpPr>
      <xdr:spPr>
        <a:xfrm>
          <a:off x="8699500" y="16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152219</xdr:rowOff>
    </xdr:from>
    <xdr:ext cx="534377" cy="259045"/>
    <xdr:sp macro="" textlink="">
      <xdr:nvSpPr>
        <xdr:cNvPr id="494" name="テキスト ボックス 493"/>
        <xdr:cNvSpPr txBox="1"/>
      </xdr:nvSpPr>
      <xdr:spPr>
        <a:xfrm>
          <a:off x="8483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117799</xdr:rowOff>
    </xdr:from>
    <xdr:to>
      <xdr:col>41</xdr:col>
      <xdr:colOff>101600</xdr:colOff>
      <xdr:row>96</xdr:row>
      <xdr:rowOff>47949</xdr:rowOff>
    </xdr:to>
    <xdr:sp macro="" textlink="">
      <xdr:nvSpPr>
        <xdr:cNvPr id="495" name="楕円 494"/>
        <xdr:cNvSpPr/>
      </xdr:nvSpPr>
      <xdr:spPr>
        <a:xfrm>
          <a:off x="7810500" y="164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64476</xdr:rowOff>
    </xdr:from>
    <xdr:ext cx="534377" cy="259045"/>
    <xdr:sp macro="" textlink="">
      <xdr:nvSpPr>
        <xdr:cNvPr id="496" name="テキスト ボックス 495"/>
        <xdr:cNvSpPr txBox="1"/>
      </xdr:nvSpPr>
      <xdr:spPr>
        <a:xfrm>
          <a:off x="7594111" y="1618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154756</xdr:rowOff>
    </xdr:from>
    <xdr:to>
      <xdr:col>36</xdr:col>
      <xdr:colOff>165100</xdr:colOff>
      <xdr:row>96</xdr:row>
      <xdr:rowOff>84906</xdr:rowOff>
    </xdr:to>
    <xdr:sp macro="" textlink="">
      <xdr:nvSpPr>
        <xdr:cNvPr id="497" name="楕円 496"/>
        <xdr:cNvSpPr/>
      </xdr:nvSpPr>
      <xdr:spPr>
        <a:xfrm>
          <a:off x="6921500" y="1644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101433</xdr:rowOff>
    </xdr:from>
    <xdr:ext cx="534377" cy="259045"/>
    <xdr:sp macro="" textlink="">
      <xdr:nvSpPr>
        <xdr:cNvPr id="498" name="テキスト ボックス 497"/>
        <xdr:cNvSpPr txBox="1"/>
      </xdr:nvSpPr>
      <xdr:spPr>
        <a:xfrm>
          <a:off x="6705111" y="162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145415</xdr:rowOff>
    </xdr:from>
    <xdr:to>
      <xdr:col>85</xdr:col>
      <xdr:colOff>127000</xdr:colOff>
      <xdr:row>36</xdr:row>
      <xdr:rowOff>158496</xdr:rowOff>
    </xdr:to>
    <xdr:cxnSp macro="">
      <xdr:nvCxnSpPr>
        <xdr:cNvPr id="528" name="直線コネクタ 527"/>
        <xdr:cNvCxnSpPr/>
      </xdr:nvCxnSpPr>
      <xdr:spPr>
        <a:xfrm>
          <a:off x="15481300" y="6317615"/>
          <a:ext cx="8382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48785</xdr:rowOff>
    </xdr:from>
    <xdr:ext cx="534377" cy="259045"/>
    <xdr:sp macro="" textlink="">
      <xdr:nvSpPr>
        <xdr:cNvPr id="529" name="消防費平均値テキスト"/>
        <xdr:cNvSpPr txBox="1"/>
      </xdr:nvSpPr>
      <xdr:spPr>
        <a:xfrm>
          <a:off x="16370300" y="6049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131445</xdr:rowOff>
    </xdr:from>
    <xdr:to>
      <xdr:col>81</xdr:col>
      <xdr:colOff>50800</xdr:colOff>
      <xdr:row>36</xdr:row>
      <xdr:rowOff>145415</xdr:rowOff>
    </xdr:to>
    <xdr:cxnSp macro="">
      <xdr:nvCxnSpPr>
        <xdr:cNvPr id="531" name="直線コネクタ 530"/>
        <xdr:cNvCxnSpPr/>
      </xdr:nvCxnSpPr>
      <xdr:spPr>
        <a:xfrm>
          <a:off x="14592300" y="6303645"/>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3" name="テキスト ボックス 532"/>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131445</xdr:rowOff>
    </xdr:from>
    <xdr:to>
      <xdr:col>76</xdr:col>
      <xdr:colOff>114300</xdr:colOff>
      <xdr:row>36</xdr:row>
      <xdr:rowOff>155321</xdr:rowOff>
    </xdr:to>
    <xdr:cxnSp macro="">
      <xdr:nvCxnSpPr>
        <xdr:cNvPr id="534" name="直線コネクタ 533"/>
        <xdr:cNvCxnSpPr/>
      </xdr:nvCxnSpPr>
      <xdr:spPr>
        <a:xfrm flipV="1">
          <a:off x="13703300" y="6303645"/>
          <a:ext cx="889000" cy="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109982</xdr:rowOff>
    </xdr:from>
    <xdr:to>
      <xdr:col>71</xdr:col>
      <xdr:colOff>177800</xdr:colOff>
      <xdr:row>36</xdr:row>
      <xdr:rowOff>155321</xdr:rowOff>
    </xdr:to>
    <xdr:cxnSp macro="">
      <xdr:nvCxnSpPr>
        <xdr:cNvPr id="537" name="直線コネクタ 536"/>
        <xdr:cNvCxnSpPr/>
      </xdr:nvCxnSpPr>
      <xdr:spPr>
        <a:xfrm>
          <a:off x="12814300" y="6282182"/>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144416</xdr:rowOff>
    </xdr:from>
    <xdr:ext cx="534377" cy="259045"/>
    <xdr:sp macro="" textlink="">
      <xdr:nvSpPr>
        <xdr:cNvPr id="541" name="テキスト ボックス 540"/>
        <xdr:cNvSpPr txBox="1"/>
      </xdr:nvSpPr>
      <xdr:spPr>
        <a:xfrm>
          <a:off x="12547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107696</xdr:rowOff>
    </xdr:from>
    <xdr:to>
      <xdr:col>85</xdr:col>
      <xdr:colOff>177800</xdr:colOff>
      <xdr:row>37</xdr:row>
      <xdr:rowOff>37846</xdr:rowOff>
    </xdr:to>
    <xdr:sp macro="" textlink="">
      <xdr:nvSpPr>
        <xdr:cNvPr id="547" name="楕円 546"/>
        <xdr:cNvSpPr/>
      </xdr:nvSpPr>
      <xdr:spPr>
        <a:xfrm>
          <a:off x="16268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86123</xdr:rowOff>
    </xdr:from>
    <xdr:ext cx="534377" cy="259045"/>
    <xdr:sp macro="" textlink="">
      <xdr:nvSpPr>
        <xdr:cNvPr id="548" name="消防費該当値テキスト"/>
        <xdr:cNvSpPr txBox="1"/>
      </xdr:nvSpPr>
      <xdr:spPr>
        <a:xfrm>
          <a:off x="16370300" y="62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94615</xdr:rowOff>
    </xdr:from>
    <xdr:to>
      <xdr:col>81</xdr:col>
      <xdr:colOff>101600</xdr:colOff>
      <xdr:row>37</xdr:row>
      <xdr:rowOff>24765</xdr:rowOff>
    </xdr:to>
    <xdr:sp macro="" textlink="">
      <xdr:nvSpPr>
        <xdr:cNvPr id="549" name="楕円 548"/>
        <xdr:cNvSpPr/>
      </xdr:nvSpPr>
      <xdr:spPr>
        <a:xfrm>
          <a:off x="15430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41292</xdr:rowOff>
    </xdr:from>
    <xdr:ext cx="534377" cy="259045"/>
    <xdr:sp macro="" textlink="">
      <xdr:nvSpPr>
        <xdr:cNvPr id="550" name="テキスト ボックス 549"/>
        <xdr:cNvSpPr txBox="1"/>
      </xdr:nvSpPr>
      <xdr:spPr>
        <a:xfrm>
          <a:off x="15214111" y="60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80645</xdr:rowOff>
    </xdr:from>
    <xdr:to>
      <xdr:col>76</xdr:col>
      <xdr:colOff>165100</xdr:colOff>
      <xdr:row>37</xdr:row>
      <xdr:rowOff>10795</xdr:rowOff>
    </xdr:to>
    <xdr:sp macro="" textlink="">
      <xdr:nvSpPr>
        <xdr:cNvPr id="551" name="楕円 550"/>
        <xdr:cNvSpPr/>
      </xdr:nvSpPr>
      <xdr:spPr>
        <a:xfrm>
          <a:off x="14541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27322</xdr:rowOff>
    </xdr:from>
    <xdr:ext cx="534377" cy="259045"/>
    <xdr:sp macro="" textlink="">
      <xdr:nvSpPr>
        <xdr:cNvPr id="552" name="テキスト ボックス 551"/>
        <xdr:cNvSpPr txBox="1"/>
      </xdr:nvSpPr>
      <xdr:spPr>
        <a:xfrm>
          <a:off x="14325111" y="602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104521</xdr:rowOff>
    </xdr:from>
    <xdr:to>
      <xdr:col>72</xdr:col>
      <xdr:colOff>38100</xdr:colOff>
      <xdr:row>37</xdr:row>
      <xdr:rowOff>34671</xdr:rowOff>
    </xdr:to>
    <xdr:sp macro="" textlink="">
      <xdr:nvSpPr>
        <xdr:cNvPr id="553" name="楕円 552"/>
        <xdr:cNvSpPr/>
      </xdr:nvSpPr>
      <xdr:spPr>
        <a:xfrm>
          <a:off x="13652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25798</xdr:rowOff>
    </xdr:from>
    <xdr:ext cx="534377" cy="259045"/>
    <xdr:sp macro="" textlink="">
      <xdr:nvSpPr>
        <xdr:cNvPr id="554" name="テキスト ボックス 553"/>
        <xdr:cNvSpPr txBox="1"/>
      </xdr:nvSpPr>
      <xdr:spPr>
        <a:xfrm>
          <a:off x="13436111" y="63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59182</xdr:rowOff>
    </xdr:from>
    <xdr:to>
      <xdr:col>67</xdr:col>
      <xdr:colOff>101600</xdr:colOff>
      <xdr:row>36</xdr:row>
      <xdr:rowOff>160782</xdr:rowOff>
    </xdr:to>
    <xdr:sp macro="" textlink="">
      <xdr:nvSpPr>
        <xdr:cNvPr id="555" name="楕円 554"/>
        <xdr:cNvSpPr/>
      </xdr:nvSpPr>
      <xdr:spPr>
        <a:xfrm>
          <a:off x="12763500" y="623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151909</xdr:rowOff>
    </xdr:from>
    <xdr:ext cx="534377" cy="259045"/>
    <xdr:sp macro="" textlink="">
      <xdr:nvSpPr>
        <xdr:cNvPr id="556" name="テキスト ボックス 555"/>
        <xdr:cNvSpPr txBox="1"/>
      </xdr:nvSpPr>
      <xdr:spPr>
        <a:xfrm>
          <a:off x="12547111" y="632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99891</xdr:rowOff>
    </xdr:from>
    <xdr:to>
      <xdr:col>85</xdr:col>
      <xdr:colOff>127000</xdr:colOff>
      <xdr:row>57</xdr:row>
      <xdr:rowOff>31278</xdr:rowOff>
    </xdr:to>
    <xdr:cxnSp macro="">
      <xdr:nvCxnSpPr>
        <xdr:cNvPr id="588" name="直線コネクタ 587"/>
        <xdr:cNvCxnSpPr/>
      </xdr:nvCxnSpPr>
      <xdr:spPr>
        <a:xfrm>
          <a:off x="15481300" y="9701091"/>
          <a:ext cx="838200" cy="10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99891</xdr:rowOff>
    </xdr:from>
    <xdr:to>
      <xdr:col>81</xdr:col>
      <xdr:colOff>50800</xdr:colOff>
      <xdr:row>56</xdr:row>
      <xdr:rowOff>114293</xdr:rowOff>
    </xdr:to>
    <xdr:cxnSp macro="">
      <xdr:nvCxnSpPr>
        <xdr:cNvPr id="591" name="直線コネクタ 590"/>
        <xdr:cNvCxnSpPr/>
      </xdr:nvCxnSpPr>
      <xdr:spPr>
        <a:xfrm flipV="1">
          <a:off x="14592300" y="9701091"/>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48782</xdr:rowOff>
    </xdr:from>
    <xdr:to>
      <xdr:col>76</xdr:col>
      <xdr:colOff>114300</xdr:colOff>
      <xdr:row>56</xdr:row>
      <xdr:rowOff>114293</xdr:rowOff>
    </xdr:to>
    <xdr:cxnSp macro="">
      <xdr:nvCxnSpPr>
        <xdr:cNvPr id="594" name="直線コネクタ 593"/>
        <xdr:cNvCxnSpPr/>
      </xdr:nvCxnSpPr>
      <xdr:spPr>
        <a:xfrm>
          <a:off x="13703300" y="9649982"/>
          <a:ext cx="889000" cy="6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48782</xdr:rowOff>
    </xdr:from>
    <xdr:to>
      <xdr:col>71</xdr:col>
      <xdr:colOff>177800</xdr:colOff>
      <xdr:row>57</xdr:row>
      <xdr:rowOff>21481</xdr:rowOff>
    </xdr:to>
    <xdr:cxnSp macro="">
      <xdr:nvCxnSpPr>
        <xdr:cNvPr id="597" name="直線コネクタ 596"/>
        <xdr:cNvCxnSpPr/>
      </xdr:nvCxnSpPr>
      <xdr:spPr>
        <a:xfrm flipV="1">
          <a:off x="12814300" y="9649982"/>
          <a:ext cx="889000" cy="14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106606</xdr:rowOff>
    </xdr:from>
    <xdr:ext cx="534377" cy="259045"/>
    <xdr:sp macro="" textlink="">
      <xdr:nvSpPr>
        <xdr:cNvPr id="601" name="テキスト ボックス 600"/>
        <xdr:cNvSpPr txBox="1"/>
      </xdr:nvSpPr>
      <xdr:spPr>
        <a:xfrm>
          <a:off x="12547111" y="936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151928</xdr:rowOff>
    </xdr:from>
    <xdr:to>
      <xdr:col>85</xdr:col>
      <xdr:colOff>177800</xdr:colOff>
      <xdr:row>57</xdr:row>
      <xdr:rowOff>82078</xdr:rowOff>
    </xdr:to>
    <xdr:sp macro="" textlink="">
      <xdr:nvSpPr>
        <xdr:cNvPr id="607" name="楕円 606"/>
        <xdr:cNvSpPr/>
      </xdr:nvSpPr>
      <xdr:spPr>
        <a:xfrm>
          <a:off x="16268700" y="97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130355</xdr:rowOff>
    </xdr:from>
    <xdr:ext cx="534377" cy="259045"/>
    <xdr:sp macro="" textlink="">
      <xdr:nvSpPr>
        <xdr:cNvPr id="608" name="教育費該当値テキスト"/>
        <xdr:cNvSpPr txBox="1"/>
      </xdr:nvSpPr>
      <xdr:spPr>
        <a:xfrm>
          <a:off x="16370300" y="9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49091</xdr:rowOff>
    </xdr:from>
    <xdr:to>
      <xdr:col>81</xdr:col>
      <xdr:colOff>101600</xdr:colOff>
      <xdr:row>56</xdr:row>
      <xdr:rowOff>150691</xdr:rowOff>
    </xdr:to>
    <xdr:sp macro="" textlink="">
      <xdr:nvSpPr>
        <xdr:cNvPr id="609" name="楕円 608"/>
        <xdr:cNvSpPr/>
      </xdr:nvSpPr>
      <xdr:spPr>
        <a:xfrm>
          <a:off x="15430500" y="96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141818</xdr:rowOff>
    </xdr:from>
    <xdr:ext cx="534377" cy="259045"/>
    <xdr:sp macro="" textlink="">
      <xdr:nvSpPr>
        <xdr:cNvPr id="610" name="テキスト ボックス 609"/>
        <xdr:cNvSpPr txBox="1"/>
      </xdr:nvSpPr>
      <xdr:spPr>
        <a:xfrm>
          <a:off x="15214111" y="97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63493</xdr:rowOff>
    </xdr:from>
    <xdr:to>
      <xdr:col>76</xdr:col>
      <xdr:colOff>165100</xdr:colOff>
      <xdr:row>56</xdr:row>
      <xdr:rowOff>165093</xdr:rowOff>
    </xdr:to>
    <xdr:sp macro="" textlink="">
      <xdr:nvSpPr>
        <xdr:cNvPr id="611" name="楕円 610"/>
        <xdr:cNvSpPr/>
      </xdr:nvSpPr>
      <xdr:spPr>
        <a:xfrm>
          <a:off x="14541500" y="96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156220</xdr:rowOff>
    </xdr:from>
    <xdr:ext cx="534377" cy="259045"/>
    <xdr:sp macro="" textlink="">
      <xdr:nvSpPr>
        <xdr:cNvPr id="612" name="テキスト ボックス 611"/>
        <xdr:cNvSpPr txBox="1"/>
      </xdr:nvSpPr>
      <xdr:spPr>
        <a:xfrm>
          <a:off x="14325111" y="975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169432</xdr:rowOff>
    </xdr:from>
    <xdr:to>
      <xdr:col>72</xdr:col>
      <xdr:colOff>38100</xdr:colOff>
      <xdr:row>56</xdr:row>
      <xdr:rowOff>99582</xdr:rowOff>
    </xdr:to>
    <xdr:sp macro="" textlink="">
      <xdr:nvSpPr>
        <xdr:cNvPr id="613" name="楕円 612"/>
        <xdr:cNvSpPr/>
      </xdr:nvSpPr>
      <xdr:spPr>
        <a:xfrm>
          <a:off x="13652500" y="95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90709</xdr:rowOff>
    </xdr:from>
    <xdr:ext cx="534377" cy="259045"/>
    <xdr:sp macro="" textlink="">
      <xdr:nvSpPr>
        <xdr:cNvPr id="614" name="テキスト ボックス 613"/>
        <xdr:cNvSpPr txBox="1"/>
      </xdr:nvSpPr>
      <xdr:spPr>
        <a:xfrm>
          <a:off x="13436111" y="96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142131</xdr:rowOff>
    </xdr:from>
    <xdr:to>
      <xdr:col>67</xdr:col>
      <xdr:colOff>101600</xdr:colOff>
      <xdr:row>57</xdr:row>
      <xdr:rowOff>72281</xdr:rowOff>
    </xdr:to>
    <xdr:sp macro="" textlink="">
      <xdr:nvSpPr>
        <xdr:cNvPr id="615" name="楕円 614"/>
        <xdr:cNvSpPr/>
      </xdr:nvSpPr>
      <xdr:spPr>
        <a:xfrm>
          <a:off x="12763500" y="97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63408</xdr:rowOff>
    </xdr:from>
    <xdr:ext cx="534377" cy="259045"/>
    <xdr:sp macro="" textlink="">
      <xdr:nvSpPr>
        <xdr:cNvPr id="616" name="テキスト ボックス 615"/>
        <xdr:cNvSpPr txBox="1"/>
      </xdr:nvSpPr>
      <xdr:spPr>
        <a:xfrm>
          <a:off x="12547111" y="98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36830</xdr:rowOff>
    </xdr:from>
    <xdr:to>
      <xdr:col>81</xdr:col>
      <xdr:colOff>50800</xdr:colOff>
      <xdr:row>79</xdr:row>
      <xdr:rowOff>44450</xdr:rowOff>
    </xdr:to>
    <xdr:cxnSp macro="">
      <xdr:nvCxnSpPr>
        <xdr:cNvPr id="648" name="直線コネクタ 647"/>
        <xdr:cNvCxnSpPr/>
      </xdr:nvCxnSpPr>
      <xdr:spPr>
        <a:xfrm>
          <a:off x="14592300" y="13581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36830</xdr:rowOff>
    </xdr:from>
    <xdr:to>
      <xdr:col>76</xdr:col>
      <xdr:colOff>114300</xdr:colOff>
      <xdr:row>79</xdr:row>
      <xdr:rowOff>40260</xdr:rowOff>
    </xdr:to>
    <xdr:cxnSp macro="">
      <xdr:nvCxnSpPr>
        <xdr:cNvPr id="651" name="直線コネクタ 650"/>
        <xdr:cNvCxnSpPr/>
      </xdr:nvCxnSpPr>
      <xdr:spPr>
        <a:xfrm flipV="1">
          <a:off x="13703300" y="13581380"/>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40260</xdr:rowOff>
    </xdr:from>
    <xdr:to>
      <xdr:col>71</xdr:col>
      <xdr:colOff>177800</xdr:colOff>
      <xdr:row>79</xdr:row>
      <xdr:rowOff>44450</xdr:rowOff>
    </xdr:to>
    <xdr:cxnSp macro="">
      <xdr:nvCxnSpPr>
        <xdr:cNvPr id="654" name="直線コネクタ 653"/>
        <xdr:cNvCxnSpPr/>
      </xdr:nvCxnSpPr>
      <xdr:spPr>
        <a:xfrm flipV="1">
          <a:off x="12814300" y="13584810"/>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157480</xdr:rowOff>
    </xdr:from>
    <xdr:to>
      <xdr:col>76</xdr:col>
      <xdr:colOff>165100</xdr:colOff>
      <xdr:row>79</xdr:row>
      <xdr:rowOff>87630</xdr:rowOff>
    </xdr:to>
    <xdr:sp macro="" textlink="">
      <xdr:nvSpPr>
        <xdr:cNvPr id="668" name="楕円 667"/>
        <xdr:cNvSpPr/>
      </xdr:nvSpPr>
      <xdr:spPr>
        <a:xfrm>
          <a:off x="14541500" y="1353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78757</xdr:rowOff>
    </xdr:from>
    <xdr:ext cx="313932" cy="259045"/>
    <xdr:sp macro="" textlink="">
      <xdr:nvSpPr>
        <xdr:cNvPr id="669" name="テキスト ボックス 668"/>
        <xdr:cNvSpPr txBox="1"/>
      </xdr:nvSpPr>
      <xdr:spPr>
        <a:xfrm>
          <a:off x="14435333" y="13623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160910</xdr:rowOff>
    </xdr:from>
    <xdr:to>
      <xdr:col>72</xdr:col>
      <xdr:colOff>38100</xdr:colOff>
      <xdr:row>79</xdr:row>
      <xdr:rowOff>91060</xdr:rowOff>
    </xdr:to>
    <xdr:sp macro="" textlink="">
      <xdr:nvSpPr>
        <xdr:cNvPr id="670" name="楕円 669"/>
        <xdr:cNvSpPr/>
      </xdr:nvSpPr>
      <xdr:spPr>
        <a:xfrm>
          <a:off x="13652500" y="1353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82187</xdr:rowOff>
    </xdr:from>
    <xdr:ext cx="313932" cy="259045"/>
    <xdr:sp macro="" textlink="">
      <xdr:nvSpPr>
        <xdr:cNvPr id="671" name="テキスト ボックス 670"/>
        <xdr:cNvSpPr txBox="1"/>
      </xdr:nvSpPr>
      <xdr:spPr>
        <a:xfrm>
          <a:off x="13546333" y="136267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71447</xdr:rowOff>
    </xdr:from>
    <xdr:to>
      <xdr:col>85</xdr:col>
      <xdr:colOff>127000</xdr:colOff>
      <xdr:row>94</xdr:row>
      <xdr:rowOff>81048</xdr:rowOff>
    </xdr:to>
    <xdr:cxnSp macro="">
      <xdr:nvCxnSpPr>
        <xdr:cNvPr id="705" name="直線コネクタ 704"/>
        <xdr:cNvCxnSpPr/>
      </xdr:nvCxnSpPr>
      <xdr:spPr>
        <a:xfrm>
          <a:off x="15481300" y="16187747"/>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70136</xdr:rowOff>
    </xdr:from>
    <xdr:ext cx="534377" cy="259045"/>
    <xdr:sp macro="" textlink="">
      <xdr:nvSpPr>
        <xdr:cNvPr id="706" name="公債費平均値テキスト"/>
        <xdr:cNvSpPr txBox="1"/>
      </xdr:nvSpPr>
      <xdr:spPr>
        <a:xfrm>
          <a:off x="16370300" y="1635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71447</xdr:rowOff>
    </xdr:from>
    <xdr:to>
      <xdr:col>81</xdr:col>
      <xdr:colOff>50800</xdr:colOff>
      <xdr:row>94</xdr:row>
      <xdr:rowOff>91498</xdr:rowOff>
    </xdr:to>
    <xdr:cxnSp macro="">
      <xdr:nvCxnSpPr>
        <xdr:cNvPr id="708" name="直線コネクタ 707"/>
        <xdr:cNvCxnSpPr/>
      </xdr:nvCxnSpPr>
      <xdr:spPr>
        <a:xfrm flipV="1">
          <a:off x="14592300" y="16187747"/>
          <a:ext cx="889000" cy="2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127743</xdr:rowOff>
    </xdr:from>
    <xdr:ext cx="534377" cy="259045"/>
    <xdr:sp macro="" textlink="">
      <xdr:nvSpPr>
        <xdr:cNvPr id="710" name="テキスト ボックス 709"/>
        <xdr:cNvSpPr txBox="1"/>
      </xdr:nvSpPr>
      <xdr:spPr>
        <a:xfrm>
          <a:off x="15214111" y="1641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91498</xdr:rowOff>
    </xdr:from>
    <xdr:to>
      <xdr:col>76</xdr:col>
      <xdr:colOff>114300</xdr:colOff>
      <xdr:row>94</xdr:row>
      <xdr:rowOff>158739</xdr:rowOff>
    </xdr:to>
    <xdr:cxnSp macro="">
      <xdr:nvCxnSpPr>
        <xdr:cNvPr id="711" name="直線コネクタ 710"/>
        <xdr:cNvCxnSpPr/>
      </xdr:nvCxnSpPr>
      <xdr:spPr>
        <a:xfrm flipV="1">
          <a:off x="13703300" y="16207798"/>
          <a:ext cx="889000" cy="6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112099</xdr:rowOff>
    </xdr:from>
    <xdr:ext cx="534377" cy="259045"/>
    <xdr:sp macro="" textlink="">
      <xdr:nvSpPr>
        <xdr:cNvPr id="713" name="テキスト ボックス 712"/>
        <xdr:cNvSpPr txBox="1"/>
      </xdr:nvSpPr>
      <xdr:spPr>
        <a:xfrm>
          <a:off x="14325111" y="163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158739</xdr:rowOff>
    </xdr:from>
    <xdr:to>
      <xdr:col>71</xdr:col>
      <xdr:colOff>177800</xdr:colOff>
      <xdr:row>95</xdr:row>
      <xdr:rowOff>45386</xdr:rowOff>
    </xdr:to>
    <xdr:cxnSp macro="">
      <xdr:nvCxnSpPr>
        <xdr:cNvPr id="714" name="直線コネクタ 713"/>
        <xdr:cNvCxnSpPr/>
      </xdr:nvCxnSpPr>
      <xdr:spPr>
        <a:xfrm flipV="1">
          <a:off x="12814300" y="16275039"/>
          <a:ext cx="889000" cy="5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57889</xdr:rowOff>
    </xdr:from>
    <xdr:ext cx="534377" cy="259045"/>
    <xdr:sp macro="" textlink="">
      <xdr:nvSpPr>
        <xdr:cNvPr id="716" name="テキスト ボックス 715"/>
        <xdr:cNvSpPr txBox="1"/>
      </xdr:nvSpPr>
      <xdr:spPr>
        <a:xfrm>
          <a:off x="13436111" y="163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30248</xdr:rowOff>
    </xdr:from>
    <xdr:to>
      <xdr:col>85</xdr:col>
      <xdr:colOff>177800</xdr:colOff>
      <xdr:row>94</xdr:row>
      <xdr:rowOff>131848</xdr:rowOff>
    </xdr:to>
    <xdr:sp macro="" textlink="">
      <xdr:nvSpPr>
        <xdr:cNvPr id="724" name="楕円 723"/>
        <xdr:cNvSpPr/>
      </xdr:nvSpPr>
      <xdr:spPr>
        <a:xfrm>
          <a:off x="16268700" y="161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53125</xdr:rowOff>
    </xdr:from>
    <xdr:ext cx="534377" cy="259045"/>
    <xdr:sp macro="" textlink="">
      <xdr:nvSpPr>
        <xdr:cNvPr id="725" name="公債費該当値テキスト"/>
        <xdr:cNvSpPr txBox="1"/>
      </xdr:nvSpPr>
      <xdr:spPr>
        <a:xfrm>
          <a:off x="16370300" y="1599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20647</xdr:rowOff>
    </xdr:from>
    <xdr:to>
      <xdr:col>81</xdr:col>
      <xdr:colOff>101600</xdr:colOff>
      <xdr:row>94</xdr:row>
      <xdr:rowOff>122247</xdr:rowOff>
    </xdr:to>
    <xdr:sp macro="" textlink="">
      <xdr:nvSpPr>
        <xdr:cNvPr id="726" name="楕円 725"/>
        <xdr:cNvSpPr/>
      </xdr:nvSpPr>
      <xdr:spPr>
        <a:xfrm>
          <a:off x="15430500" y="1613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138774</xdr:rowOff>
    </xdr:from>
    <xdr:ext cx="534377" cy="259045"/>
    <xdr:sp macro="" textlink="">
      <xdr:nvSpPr>
        <xdr:cNvPr id="727" name="テキスト ボックス 726"/>
        <xdr:cNvSpPr txBox="1"/>
      </xdr:nvSpPr>
      <xdr:spPr>
        <a:xfrm>
          <a:off x="15214111" y="1591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40698</xdr:rowOff>
    </xdr:from>
    <xdr:to>
      <xdr:col>76</xdr:col>
      <xdr:colOff>165100</xdr:colOff>
      <xdr:row>94</xdr:row>
      <xdr:rowOff>142298</xdr:rowOff>
    </xdr:to>
    <xdr:sp macro="" textlink="">
      <xdr:nvSpPr>
        <xdr:cNvPr id="728" name="楕円 727"/>
        <xdr:cNvSpPr/>
      </xdr:nvSpPr>
      <xdr:spPr>
        <a:xfrm>
          <a:off x="14541500" y="1615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158825</xdr:rowOff>
    </xdr:from>
    <xdr:ext cx="534377" cy="259045"/>
    <xdr:sp macro="" textlink="">
      <xdr:nvSpPr>
        <xdr:cNvPr id="729" name="テキスト ボックス 728"/>
        <xdr:cNvSpPr txBox="1"/>
      </xdr:nvSpPr>
      <xdr:spPr>
        <a:xfrm>
          <a:off x="14325111" y="1593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107939</xdr:rowOff>
    </xdr:from>
    <xdr:to>
      <xdr:col>72</xdr:col>
      <xdr:colOff>38100</xdr:colOff>
      <xdr:row>95</xdr:row>
      <xdr:rowOff>38089</xdr:rowOff>
    </xdr:to>
    <xdr:sp macro="" textlink="">
      <xdr:nvSpPr>
        <xdr:cNvPr id="730" name="楕円 729"/>
        <xdr:cNvSpPr/>
      </xdr:nvSpPr>
      <xdr:spPr>
        <a:xfrm>
          <a:off x="13652500" y="1622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54616</xdr:rowOff>
    </xdr:from>
    <xdr:ext cx="534377" cy="259045"/>
    <xdr:sp macro="" textlink="">
      <xdr:nvSpPr>
        <xdr:cNvPr id="731" name="テキスト ボックス 730"/>
        <xdr:cNvSpPr txBox="1"/>
      </xdr:nvSpPr>
      <xdr:spPr>
        <a:xfrm>
          <a:off x="13436111" y="1599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166036</xdr:rowOff>
    </xdr:from>
    <xdr:to>
      <xdr:col>67</xdr:col>
      <xdr:colOff>101600</xdr:colOff>
      <xdr:row>95</xdr:row>
      <xdr:rowOff>96186</xdr:rowOff>
    </xdr:to>
    <xdr:sp macro="" textlink="">
      <xdr:nvSpPr>
        <xdr:cNvPr id="732" name="楕円 731"/>
        <xdr:cNvSpPr/>
      </xdr:nvSpPr>
      <xdr:spPr>
        <a:xfrm>
          <a:off x="12763500" y="1628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87313</xdr:rowOff>
    </xdr:from>
    <xdr:ext cx="534377" cy="259045"/>
    <xdr:sp macro="" textlink="">
      <xdr:nvSpPr>
        <xdr:cNvPr id="733" name="テキスト ボックス 732"/>
        <xdr:cNvSpPr txBox="1"/>
      </xdr:nvSpPr>
      <xdr:spPr>
        <a:xfrm>
          <a:off x="12547111" y="1637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民生費については、臨時福祉給付金給付事業及び国民健康保険事業特別会計繰出金などが減になったものの、あわせて人口も減少したことから、住民一人当たりでは前年度と比較すると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167,828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衛生費については、環境センター附属焼却工場事業及び保健所準備費の増などにより、前年度と比較すると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31,817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商工費については、創作の森おびな整備事業の減などにより、前年度と比較すると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土木費については、公営住宅整備事業や優良建築物等整備事業の減などにより、前年度と比較すると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1,383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51,681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教育費については、小・中学校老朽化リニューアル事業の減などにより、前年度と比較すると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32,570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年度では取崩しを行わず、決算剰余金を</a:t>
          </a:r>
          <a:r>
            <a:rPr kumimoji="1" lang="en-US" altLang="ja-JP" sz="1400">
              <a:latin typeface="ＭＳ ゴシック" pitchFamily="49" charset="-128"/>
              <a:ea typeface="ＭＳ ゴシック" pitchFamily="49" charset="-128"/>
            </a:rPr>
            <a:t>260,000</a:t>
          </a:r>
          <a:r>
            <a:rPr kumimoji="1" lang="ja-JP" altLang="en-US" sz="1400">
              <a:latin typeface="ＭＳ ゴシック" pitchFamily="49" charset="-128"/>
              <a:ea typeface="ＭＳ ゴシック" pitchFamily="49" charset="-128"/>
            </a:rPr>
            <a:t>千円積み立てたことから、標準財政規模比は</a:t>
          </a:r>
          <a:r>
            <a:rPr kumimoji="1" lang="en-US" altLang="ja-JP" sz="1400">
              <a:latin typeface="ＭＳ ゴシック" pitchFamily="49" charset="-128"/>
              <a:ea typeface="ＭＳ ゴシック" pitchFamily="49" charset="-128"/>
            </a:rPr>
            <a:t>0.62</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5.84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実質収支は普通会計で</a:t>
          </a:r>
          <a:r>
            <a:rPr kumimoji="1" lang="en-US" altLang="ja-JP" sz="1400">
              <a:latin typeface="ＭＳ ゴシック" pitchFamily="49" charset="-128"/>
              <a:ea typeface="ＭＳ ゴシック" pitchFamily="49" charset="-128"/>
            </a:rPr>
            <a:t>687,945</a:t>
          </a:r>
          <a:r>
            <a:rPr kumimoji="1" lang="ja-JP" altLang="en-US" sz="1400">
              <a:latin typeface="ＭＳ ゴシック" pitchFamily="49" charset="-128"/>
              <a:ea typeface="ＭＳ ゴシック" pitchFamily="49" charset="-128"/>
            </a:rPr>
            <a:t>千円となり、実質収支比率は、</a:t>
          </a:r>
          <a:r>
            <a:rPr kumimoji="1" lang="en-US" altLang="ja-JP" sz="1400">
              <a:latin typeface="ＭＳ ゴシック" pitchFamily="49" charset="-128"/>
              <a:ea typeface="ＭＳ ゴシック" pitchFamily="49" charset="-128"/>
            </a:rPr>
            <a:t>0.40</a:t>
          </a:r>
          <a:r>
            <a:rPr kumimoji="1" lang="ja-JP" altLang="en-US" sz="1400">
              <a:latin typeface="ＭＳ ゴシック" pitchFamily="49" charset="-128"/>
              <a:ea typeface="ＭＳ ゴシック" pitchFamily="49" charset="-128"/>
            </a:rPr>
            <a:t>ポイント増加し、</a:t>
          </a:r>
          <a:r>
            <a:rPr kumimoji="1" lang="en-US" altLang="ja-JP" sz="1400">
              <a:latin typeface="ＭＳ ゴシック" pitchFamily="49" charset="-128"/>
              <a:ea typeface="ＭＳ ゴシック" pitchFamily="49" charset="-128"/>
            </a:rPr>
            <a:t>1.64</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実質単年度収支については、前年度から</a:t>
          </a:r>
          <a:r>
            <a:rPr kumimoji="1" lang="en-US" altLang="ja-JP" sz="1400">
              <a:latin typeface="ＭＳ ゴシック" pitchFamily="49" charset="-128"/>
              <a:ea typeface="ＭＳ ゴシック" pitchFamily="49" charset="-128"/>
            </a:rPr>
            <a:t>1.94</a:t>
          </a:r>
          <a:r>
            <a:rPr kumimoji="1" lang="ja-JP" altLang="en-US" sz="1400">
              <a:latin typeface="ＭＳ ゴシック" pitchFamily="49" charset="-128"/>
              <a:ea typeface="ＭＳ ゴシック" pitchFamily="49" charset="-128"/>
            </a:rPr>
            <a:t>ポイント上昇し、</a:t>
          </a:r>
          <a:r>
            <a:rPr kumimoji="1" lang="en-US" altLang="ja-JP" sz="1400">
              <a:latin typeface="ＭＳ ゴシック" pitchFamily="49" charset="-128"/>
              <a:ea typeface="ＭＳ ゴシック" pitchFamily="49" charset="-128"/>
            </a:rPr>
            <a:t>0.40</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病院事業会計については、超過勤務手当の抑制などに努めたことにより人件費は減少したものの、それ以上に手術件数の減等による医業収益の減少などが赤字の大きな要因となっている。</a:t>
          </a:r>
        </a:p>
        <a:p>
          <a:r>
            <a:rPr kumimoji="1" lang="ja-JP" altLang="en-US" sz="1400">
              <a:solidFill>
                <a:sysClr val="windowText" lastClr="000000"/>
              </a:solidFill>
              <a:latin typeface="ＭＳ ゴシック" pitchFamily="49" charset="-128"/>
              <a:ea typeface="ＭＳ ゴシック" pitchFamily="49" charset="-128"/>
            </a:rPr>
            <a:t>　今後においては、自治体病院として、地域住民に良質な医療を安定的かつ継続的に提供するためにも、「新市立甲府病院改革プラン」に基づき、持続性のある経営基盤の確立に向けて収益確保と経費削減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73604399</v>
      </c>
      <c r="BO4" s="392"/>
      <c r="BP4" s="392"/>
      <c r="BQ4" s="392"/>
      <c r="BR4" s="392"/>
      <c r="BS4" s="392"/>
      <c r="BT4" s="392"/>
      <c r="BU4" s="393"/>
      <c r="BV4" s="391">
        <v>74990197</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1.6</v>
      </c>
      <c r="CU4" s="398"/>
      <c r="CV4" s="398"/>
      <c r="CW4" s="398"/>
      <c r="CX4" s="398"/>
      <c r="CY4" s="398"/>
      <c r="CZ4" s="398"/>
      <c r="DA4" s="399"/>
      <c r="DB4" s="397">
        <v>1.2</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72632262</v>
      </c>
      <c r="BO5" s="429"/>
      <c r="BP5" s="429"/>
      <c r="BQ5" s="429"/>
      <c r="BR5" s="429"/>
      <c r="BS5" s="429"/>
      <c r="BT5" s="429"/>
      <c r="BU5" s="430"/>
      <c r="BV5" s="428">
        <v>74122669</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96.1</v>
      </c>
      <c r="CU5" s="426"/>
      <c r="CV5" s="426"/>
      <c r="CW5" s="426"/>
      <c r="CX5" s="426"/>
      <c r="CY5" s="426"/>
      <c r="CZ5" s="426"/>
      <c r="DA5" s="427"/>
      <c r="DB5" s="425">
        <v>96.8</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101</v>
      </c>
      <c r="AV6" s="461"/>
      <c r="AW6" s="461"/>
      <c r="AX6" s="461"/>
      <c r="AY6" s="462" t="s">
        <v>102</v>
      </c>
      <c r="AZ6" s="463"/>
      <c r="BA6" s="463"/>
      <c r="BB6" s="463"/>
      <c r="BC6" s="463"/>
      <c r="BD6" s="463"/>
      <c r="BE6" s="463"/>
      <c r="BF6" s="463"/>
      <c r="BG6" s="463"/>
      <c r="BH6" s="463"/>
      <c r="BI6" s="463"/>
      <c r="BJ6" s="463"/>
      <c r="BK6" s="463"/>
      <c r="BL6" s="463"/>
      <c r="BM6" s="464"/>
      <c r="BN6" s="428">
        <v>972137</v>
      </c>
      <c r="BO6" s="429"/>
      <c r="BP6" s="429"/>
      <c r="BQ6" s="429"/>
      <c r="BR6" s="429"/>
      <c r="BS6" s="429"/>
      <c r="BT6" s="429"/>
      <c r="BU6" s="430"/>
      <c r="BV6" s="428">
        <v>867528</v>
      </c>
      <c r="BW6" s="429"/>
      <c r="BX6" s="429"/>
      <c r="BY6" s="429"/>
      <c r="BZ6" s="429"/>
      <c r="CA6" s="429"/>
      <c r="CB6" s="429"/>
      <c r="CC6" s="430"/>
      <c r="CD6" s="431" t="s">
        <v>103</v>
      </c>
      <c r="CE6" s="432"/>
      <c r="CF6" s="432"/>
      <c r="CG6" s="432"/>
      <c r="CH6" s="432"/>
      <c r="CI6" s="432"/>
      <c r="CJ6" s="432"/>
      <c r="CK6" s="432"/>
      <c r="CL6" s="432"/>
      <c r="CM6" s="432"/>
      <c r="CN6" s="432"/>
      <c r="CO6" s="432"/>
      <c r="CP6" s="432"/>
      <c r="CQ6" s="432"/>
      <c r="CR6" s="432"/>
      <c r="CS6" s="433"/>
      <c r="CT6" s="465">
        <v>104.7</v>
      </c>
      <c r="CU6" s="466"/>
      <c r="CV6" s="466"/>
      <c r="CW6" s="466"/>
      <c r="CX6" s="466"/>
      <c r="CY6" s="466"/>
      <c r="CZ6" s="466"/>
      <c r="DA6" s="467"/>
      <c r="DB6" s="465">
        <v>105.3</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104</v>
      </c>
      <c r="AN7" s="458"/>
      <c r="AO7" s="458"/>
      <c r="AP7" s="458"/>
      <c r="AQ7" s="458"/>
      <c r="AR7" s="458"/>
      <c r="AS7" s="458"/>
      <c r="AT7" s="459"/>
      <c r="AU7" s="460" t="s">
        <v>105</v>
      </c>
      <c r="AV7" s="461"/>
      <c r="AW7" s="461"/>
      <c r="AX7" s="461"/>
      <c r="AY7" s="462" t="s">
        <v>106</v>
      </c>
      <c r="AZ7" s="463"/>
      <c r="BA7" s="463"/>
      <c r="BB7" s="463"/>
      <c r="BC7" s="463"/>
      <c r="BD7" s="463"/>
      <c r="BE7" s="463"/>
      <c r="BF7" s="463"/>
      <c r="BG7" s="463"/>
      <c r="BH7" s="463"/>
      <c r="BI7" s="463"/>
      <c r="BJ7" s="463"/>
      <c r="BK7" s="463"/>
      <c r="BL7" s="463"/>
      <c r="BM7" s="464"/>
      <c r="BN7" s="428">
        <v>284192</v>
      </c>
      <c r="BO7" s="429"/>
      <c r="BP7" s="429"/>
      <c r="BQ7" s="429"/>
      <c r="BR7" s="429"/>
      <c r="BS7" s="429"/>
      <c r="BT7" s="429"/>
      <c r="BU7" s="430"/>
      <c r="BV7" s="428">
        <v>347869</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41894649</v>
      </c>
      <c r="CU7" s="429"/>
      <c r="CV7" s="429"/>
      <c r="CW7" s="429"/>
      <c r="CX7" s="429"/>
      <c r="CY7" s="429"/>
      <c r="CZ7" s="429"/>
      <c r="DA7" s="430"/>
      <c r="DB7" s="428">
        <v>41901223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687945</v>
      </c>
      <c r="BO8" s="429"/>
      <c r="BP8" s="429"/>
      <c r="BQ8" s="429"/>
      <c r="BR8" s="429"/>
      <c r="BS8" s="429"/>
      <c r="BT8" s="429"/>
      <c r="BU8" s="430"/>
      <c r="BV8" s="428">
        <v>519659</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0.78</v>
      </c>
      <c r="CU8" s="469"/>
      <c r="CV8" s="469"/>
      <c r="CW8" s="469"/>
      <c r="CX8" s="469"/>
      <c r="CY8" s="469"/>
      <c r="CZ8" s="469"/>
      <c r="DA8" s="470"/>
      <c r="DB8" s="468">
        <v>0.77</v>
      </c>
      <c r="DC8" s="469"/>
      <c r="DD8" s="469"/>
      <c r="DE8" s="469"/>
      <c r="DF8" s="469"/>
      <c r="DG8" s="469"/>
      <c r="DH8" s="469"/>
      <c r="DI8" s="470"/>
      <c r="DJ8" s="185"/>
      <c r="DK8" s="185"/>
      <c r="DL8" s="185"/>
      <c r="DM8" s="185"/>
      <c r="DN8" s="185"/>
      <c r="DO8" s="185"/>
    </row>
    <row r="9" spans="1:119" ht="18.75" customHeight="1" thickBot="1" x14ac:dyDescent="0.2">
      <c r="A9" s="186"/>
      <c r="B9" s="422" t="s">
        <v>112</v>
      </c>
      <c r="C9" s="423"/>
      <c r="D9" s="423"/>
      <c r="E9" s="423"/>
      <c r="F9" s="423"/>
      <c r="G9" s="423"/>
      <c r="H9" s="423"/>
      <c r="I9" s="423"/>
      <c r="J9" s="423"/>
      <c r="K9" s="471"/>
      <c r="L9" s="472" t="s">
        <v>113</v>
      </c>
      <c r="M9" s="473"/>
      <c r="N9" s="473"/>
      <c r="O9" s="473"/>
      <c r="P9" s="473"/>
      <c r="Q9" s="474"/>
      <c r="R9" s="475">
        <v>193125</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116</v>
      </c>
      <c r="AV9" s="461"/>
      <c r="AW9" s="461"/>
      <c r="AX9" s="461"/>
      <c r="AY9" s="462" t="s">
        <v>117</v>
      </c>
      <c r="AZ9" s="463"/>
      <c r="BA9" s="463"/>
      <c r="BB9" s="463"/>
      <c r="BC9" s="463"/>
      <c r="BD9" s="463"/>
      <c r="BE9" s="463"/>
      <c r="BF9" s="463"/>
      <c r="BG9" s="463"/>
      <c r="BH9" s="463"/>
      <c r="BI9" s="463"/>
      <c r="BJ9" s="463"/>
      <c r="BK9" s="463"/>
      <c r="BL9" s="463"/>
      <c r="BM9" s="464"/>
      <c r="BN9" s="428">
        <v>168286</v>
      </c>
      <c r="BO9" s="429"/>
      <c r="BP9" s="429"/>
      <c r="BQ9" s="429"/>
      <c r="BR9" s="429"/>
      <c r="BS9" s="429"/>
      <c r="BT9" s="429"/>
      <c r="BU9" s="430"/>
      <c r="BV9" s="428">
        <v>305063</v>
      </c>
      <c r="BW9" s="429"/>
      <c r="BX9" s="429"/>
      <c r="BY9" s="429"/>
      <c r="BZ9" s="429"/>
      <c r="CA9" s="429"/>
      <c r="CB9" s="429"/>
      <c r="CC9" s="430"/>
      <c r="CD9" s="431" t="s">
        <v>118</v>
      </c>
      <c r="CE9" s="432"/>
      <c r="CF9" s="432"/>
      <c r="CG9" s="432"/>
      <c r="CH9" s="432"/>
      <c r="CI9" s="432"/>
      <c r="CJ9" s="432"/>
      <c r="CK9" s="432"/>
      <c r="CL9" s="432"/>
      <c r="CM9" s="432"/>
      <c r="CN9" s="432"/>
      <c r="CO9" s="432"/>
      <c r="CP9" s="432"/>
      <c r="CQ9" s="432"/>
      <c r="CR9" s="432"/>
      <c r="CS9" s="433"/>
      <c r="CT9" s="425">
        <v>14.5</v>
      </c>
      <c r="CU9" s="426"/>
      <c r="CV9" s="426"/>
      <c r="CW9" s="426"/>
      <c r="CX9" s="426"/>
      <c r="CY9" s="426"/>
      <c r="CZ9" s="426"/>
      <c r="DA9" s="427"/>
      <c r="DB9" s="425">
        <v>14.5</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119</v>
      </c>
      <c r="M10" s="458"/>
      <c r="N10" s="458"/>
      <c r="O10" s="458"/>
      <c r="P10" s="458"/>
      <c r="Q10" s="459"/>
      <c r="R10" s="479">
        <v>198992</v>
      </c>
      <c r="S10" s="480"/>
      <c r="T10" s="480"/>
      <c r="U10" s="480"/>
      <c r="V10" s="481"/>
      <c r="W10" s="416"/>
      <c r="X10" s="417"/>
      <c r="Y10" s="417"/>
      <c r="Z10" s="417"/>
      <c r="AA10" s="417"/>
      <c r="AB10" s="417"/>
      <c r="AC10" s="417"/>
      <c r="AD10" s="417"/>
      <c r="AE10" s="417"/>
      <c r="AF10" s="417"/>
      <c r="AG10" s="417"/>
      <c r="AH10" s="417"/>
      <c r="AI10" s="417"/>
      <c r="AJ10" s="417"/>
      <c r="AK10" s="417"/>
      <c r="AL10" s="420"/>
      <c r="AM10" s="457" t="s">
        <v>120</v>
      </c>
      <c r="AN10" s="458"/>
      <c r="AO10" s="458"/>
      <c r="AP10" s="458"/>
      <c r="AQ10" s="458"/>
      <c r="AR10" s="458"/>
      <c r="AS10" s="458"/>
      <c r="AT10" s="459"/>
      <c r="AU10" s="460" t="s">
        <v>121</v>
      </c>
      <c r="AV10" s="461"/>
      <c r="AW10" s="461"/>
      <c r="AX10" s="461"/>
      <c r="AY10" s="462" t="s">
        <v>122</v>
      </c>
      <c r="AZ10" s="463"/>
      <c r="BA10" s="463"/>
      <c r="BB10" s="463"/>
      <c r="BC10" s="463"/>
      <c r="BD10" s="463"/>
      <c r="BE10" s="463"/>
      <c r="BF10" s="463"/>
      <c r="BG10" s="463"/>
      <c r="BH10" s="463"/>
      <c r="BI10" s="463"/>
      <c r="BJ10" s="463"/>
      <c r="BK10" s="463"/>
      <c r="BL10" s="463"/>
      <c r="BM10" s="464"/>
      <c r="BN10" s="428">
        <v>985</v>
      </c>
      <c r="BO10" s="429"/>
      <c r="BP10" s="429"/>
      <c r="BQ10" s="429"/>
      <c r="BR10" s="429"/>
      <c r="BS10" s="429"/>
      <c r="BT10" s="429"/>
      <c r="BU10" s="430"/>
      <c r="BV10" s="428">
        <v>1348</v>
      </c>
      <c r="BW10" s="429"/>
      <c r="BX10" s="429"/>
      <c r="BY10" s="429"/>
      <c r="BZ10" s="429"/>
      <c r="CA10" s="429"/>
      <c r="CB10" s="429"/>
      <c r="CC10" s="430"/>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124</v>
      </c>
      <c r="M11" s="483"/>
      <c r="N11" s="483"/>
      <c r="O11" s="483"/>
      <c r="P11" s="483"/>
      <c r="Q11" s="484"/>
      <c r="R11" s="485" t="s">
        <v>125</v>
      </c>
      <c r="S11" s="486"/>
      <c r="T11" s="486"/>
      <c r="U11" s="486"/>
      <c r="V11" s="487"/>
      <c r="W11" s="416"/>
      <c r="X11" s="417"/>
      <c r="Y11" s="417"/>
      <c r="Z11" s="417"/>
      <c r="AA11" s="417"/>
      <c r="AB11" s="417"/>
      <c r="AC11" s="417"/>
      <c r="AD11" s="417"/>
      <c r="AE11" s="417"/>
      <c r="AF11" s="417"/>
      <c r="AG11" s="417"/>
      <c r="AH11" s="417"/>
      <c r="AI11" s="417"/>
      <c r="AJ11" s="417"/>
      <c r="AK11" s="417"/>
      <c r="AL11" s="420"/>
      <c r="AM11" s="457" t="s">
        <v>126</v>
      </c>
      <c r="AN11" s="458"/>
      <c r="AO11" s="458"/>
      <c r="AP11" s="458"/>
      <c r="AQ11" s="458"/>
      <c r="AR11" s="458"/>
      <c r="AS11" s="458"/>
      <c r="AT11" s="459"/>
      <c r="AU11" s="460" t="s">
        <v>127</v>
      </c>
      <c r="AV11" s="461"/>
      <c r="AW11" s="461"/>
      <c r="AX11" s="461"/>
      <c r="AY11" s="462" t="s">
        <v>128</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129</v>
      </c>
      <c r="CE11" s="432"/>
      <c r="CF11" s="432"/>
      <c r="CG11" s="432"/>
      <c r="CH11" s="432"/>
      <c r="CI11" s="432"/>
      <c r="CJ11" s="432"/>
      <c r="CK11" s="432"/>
      <c r="CL11" s="432"/>
      <c r="CM11" s="432"/>
      <c r="CN11" s="432"/>
      <c r="CO11" s="432"/>
      <c r="CP11" s="432"/>
      <c r="CQ11" s="432"/>
      <c r="CR11" s="432"/>
      <c r="CS11" s="433"/>
      <c r="CT11" s="468" t="s">
        <v>130</v>
      </c>
      <c r="CU11" s="469"/>
      <c r="CV11" s="469"/>
      <c r="CW11" s="469"/>
      <c r="CX11" s="469"/>
      <c r="CY11" s="469"/>
      <c r="CZ11" s="469"/>
      <c r="DA11" s="470"/>
      <c r="DB11" s="468" t="s">
        <v>131</v>
      </c>
      <c r="DC11" s="469"/>
      <c r="DD11" s="469"/>
      <c r="DE11" s="469"/>
      <c r="DF11" s="469"/>
      <c r="DG11" s="469"/>
      <c r="DH11" s="469"/>
      <c r="DI11" s="470"/>
      <c r="DJ11" s="185"/>
      <c r="DK11" s="185"/>
      <c r="DL11" s="185"/>
      <c r="DM11" s="185"/>
      <c r="DN11" s="185"/>
      <c r="DO11" s="185"/>
    </row>
    <row r="12" spans="1:119" ht="18.75" customHeight="1" x14ac:dyDescent="0.15">
      <c r="A12" s="186"/>
      <c r="B12" s="488" t="s">
        <v>132</v>
      </c>
      <c r="C12" s="489"/>
      <c r="D12" s="489"/>
      <c r="E12" s="489"/>
      <c r="F12" s="489"/>
      <c r="G12" s="489"/>
      <c r="H12" s="489"/>
      <c r="I12" s="489"/>
      <c r="J12" s="489"/>
      <c r="K12" s="490"/>
      <c r="L12" s="497" t="s">
        <v>133</v>
      </c>
      <c r="M12" s="498"/>
      <c r="N12" s="498"/>
      <c r="O12" s="498"/>
      <c r="P12" s="498"/>
      <c r="Q12" s="499"/>
      <c r="R12" s="500">
        <v>188774</v>
      </c>
      <c r="S12" s="501"/>
      <c r="T12" s="501"/>
      <c r="U12" s="501"/>
      <c r="V12" s="502"/>
      <c r="W12" s="503" t="s">
        <v>1</v>
      </c>
      <c r="X12" s="461"/>
      <c r="Y12" s="461"/>
      <c r="Z12" s="461"/>
      <c r="AA12" s="461"/>
      <c r="AB12" s="504"/>
      <c r="AC12" s="460" t="s">
        <v>134</v>
      </c>
      <c r="AD12" s="461"/>
      <c r="AE12" s="461"/>
      <c r="AF12" s="461"/>
      <c r="AG12" s="504"/>
      <c r="AH12" s="460" t="s">
        <v>135</v>
      </c>
      <c r="AI12" s="461"/>
      <c r="AJ12" s="461"/>
      <c r="AK12" s="461"/>
      <c r="AL12" s="505"/>
      <c r="AM12" s="457" t="s">
        <v>136</v>
      </c>
      <c r="AN12" s="458"/>
      <c r="AO12" s="458"/>
      <c r="AP12" s="458"/>
      <c r="AQ12" s="458"/>
      <c r="AR12" s="458"/>
      <c r="AS12" s="458"/>
      <c r="AT12" s="459"/>
      <c r="AU12" s="460" t="s">
        <v>116</v>
      </c>
      <c r="AV12" s="461"/>
      <c r="AW12" s="461"/>
      <c r="AX12" s="461"/>
      <c r="AY12" s="462" t="s">
        <v>137</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950000</v>
      </c>
      <c r="BW12" s="429"/>
      <c r="BX12" s="429"/>
      <c r="BY12" s="429"/>
      <c r="BZ12" s="429"/>
      <c r="CA12" s="429"/>
      <c r="CB12" s="429"/>
      <c r="CC12" s="430"/>
      <c r="CD12" s="431" t="s">
        <v>138</v>
      </c>
      <c r="CE12" s="432"/>
      <c r="CF12" s="432"/>
      <c r="CG12" s="432"/>
      <c r="CH12" s="432"/>
      <c r="CI12" s="432"/>
      <c r="CJ12" s="432"/>
      <c r="CK12" s="432"/>
      <c r="CL12" s="432"/>
      <c r="CM12" s="432"/>
      <c r="CN12" s="432"/>
      <c r="CO12" s="432"/>
      <c r="CP12" s="432"/>
      <c r="CQ12" s="432"/>
      <c r="CR12" s="432"/>
      <c r="CS12" s="433"/>
      <c r="CT12" s="468" t="s">
        <v>130</v>
      </c>
      <c r="CU12" s="469"/>
      <c r="CV12" s="469"/>
      <c r="CW12" s="469"/>
      <c r="CX12" s="469"/>
      <c r="CY12" s="469"/>
      <c r="CZ12" s="469"/>
      <c r="DA12" s="470"/>
      <c r="DB12" s="468" t="s">
        <v>130</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139</v>
      </c>
      <c r="N13" s="517"/>
      <c r="O13" s="517"/>
      <c r="P13" s="517"/>
      <c r="Q13" s="518"/>
      <c r="R13" s="509">
        <v>183454</v>
      </c>
      <c r="S13" s="510"/>
      <c r="T13" s="510"/>
      <c r="U13" s="510"/>
      <c r="V13" s="511"/>
      <c r="W13" s="444" t="s">
        <v>140</v>
      </c>
      <c r="X13" s="445"/>
      <c r="Y13" s="445"/>
      <c r="Z13" s="445"/>
      <c r="AA13" s="445"/>
      <c r="AB13" s="435"/>
      <c r="AC13" s="479">
        <v>2254</v>
      </c>
      <c r="AD13" s="480"/>
      <c r="AE13" s="480"/>
      <c r="AF13" s="480"/>
      <c r="AG13" s="519"/>
      <c r="AH13" s="479">
        <v>2331</v>
      </c>
      <c r="AI13" s="480"/>
      <c r="AJ13" s="480"/>
      <c r="AK13" s="480"/>
      <c r="AL13" s="481"/>
      <c r="AM13" s="457" t="s">
        <v>141</v>
      </c>
      <c r="AN13" s="458"/>
      <c r="AO13" s="458"/>
      <c r="AP13" s="458"/>
      <c r="AQ13" s="458"/>
      <c r="AR13" s="458"/>
      <c r="AS13" s="458"/>
      <c r="AT13" s="459"/>
      <c r="AU13" s="460" t="s">
        <v>142</v>
      </c>
      <c r="AV13" s="461"/>
      <c r="AW13" s="461"/>
      <c r="AX13" s="461"/>
      <c r="AY13" s="462" t="s">
        <v>143</v>
      </c>
      <c r="AZ13" s="463"/>
      <c r="BA13" s="463"/>
      <c r="BB13" s="463"/>
      <c r="BC13" s="463"/>
      <c r="BD13" s="463"/>
      <c r="BE13" s="463"/>
      <c r="BF13" s="463"/>
      <c r="BG13" s="463"/>
      <c r="BH13" s="463"/>
      <c r="BI13" s="463"/>
      <c r="BJ13" s="463"/>
      <c r="BK13" s="463"/>
      <c r="BL13" s="463"/>
      <c r="BM13" s="464"/>
      <c r="BN13" s="428">
        <v>169271</v>
      </c>
      <c r="BO13" s="429"/>
      <c r="BP13" s="429"/>
      <c r="BQ13" s="429"/>
      <c r="BR13" s="429"/>
      <c r="BS13" s="429"/>
      <c r="BT13" s="429"/>
      <c r="BU13" s="430"/>
      <c r="BV13" s="428">
        <v>-643589</v>
      </c>
      <c r="BW13" s="429"/>
      <c r="BX13" s="429"/>
      <c r="BY13" s="429"/>
      <c r="BZ13" s="429"/>
      <c r="CA13" s="429"/>
      <c r="CB13" s="429"/>
      <c r="CC13" s="430"/>
      <c r="CD13" s="431" t="s">
        <v>144</v>
      </c>
      <c r="CE13" s="432"/>
      <c r="CF13" s="432"/>
      <c r="CG13" s="432"/>
      <c r="CH13" s="432"/>
      <c r="CI13" s="432"/>
      <c r="CJ13" s="432"/>
      <c r="CK13" s="432"/>
      <c r="CL13" s="432"/>
      <c r="CM13" s="432"/>
      <c r="CN13" s="432"/>
      <c r="CO13" s="432"/>
      <c r="CP13" s="432"/>
      <c r="CQ13" s="432"/>
      <c r="CR13" s="432"/>
      <c r="CS13" s="433"/>
      <c r="CT13" s="425">
        <v>6.6</v>
      </c>
      <c r="CU13" s="426"/>
      <c r="CV13" s="426"/>
      <c r="CW13" s="426"/>
      <c r="CX13" s="426"/>
      <c r="CY13" s="426"/>
      <c r="CZ13" s="426"/>
      <c r="DA13" s="427"/>
      <c r="DB13" s="425">
        <v>7.1</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145</v>
      </c>
      <c r="M14" s="507"/>
      <c r="N14" s="507"/>
      <c r="O14" s="507"/>
      <c r="P14" s="507"/>
      <c r="Q14" s="508"/>
      <c r="R14" s="509">
        <v>190122</v>
      </c>
      <c r="S14" s="510"/>
      <c r="T14" s="510"/>
      <c r="U14" s="510"/>
      <c r="V14" s="511"/>
      <c r="W14" s="418"/>
      <c r="X14" s="419"/>
      <c r="Y14" s="419"/>
      <c r="Z14" s="419"/>
      <c r="AA14" s="419"/>
      <c r="AB14" s="408"/>
      <c r="AC14" s="512">
        <v>2.7</v>
      </c>
      <c r="AD14" s="513"/>
      <c r="AE14" s="513"/>
      <c r="AF14" s="513"/>
      <c r="AG14" s="514"/>
      <c r="AH14" s="512">
        <v>2.7</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146</v>
      </c>
      <c r="CE14" s="521"/>
      <c r="CF14" s="521"/>
      <c r="CG14" s="521"/>
      <c r="CH14" s="521"/>
      <c r="CI14" s="521"/>
      <c r="CJ14" s="521"/>
      <c r="CK14" s="521"/>
      <c r="CL14" s="521"/>
      <c r="CM14" s="521"/>
      <c r="CN14" s="521"/>
      <c r="CO14" s="521"/>
      <c r="CP14" s="521"/>
      <c r="CQ14" s="521"/>
      <c r="CR14" s="521"/>
      <c r="CS14" s="522"/>
      <c r="CT14" s="523">
        <v>80</v>
      </c>
      <c r="CU14" s="524"/>
      <c r="CV14" s="524"/>
      <c r="CW14" s="524"/>
      <c r="CX14" s="524"/>
      <c r="CY14" s="524"/>
      <c r="CZ14" s="524"/>
      <c r="DA14" s="525"/>
      <c r="DB14" s="523">
        <v>78.900000000000006</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139</v>
      </c>
      <c r="N15" s="517"/>
      <c r="O15" s="517"/>
      <c r="P15" s="517"/>
      <c r="Q15" s="518"/>
      <c r="R15" s="509">
        <v>184838</v>
      </c>
      <c r="S15" s="510"/>
      <c r="T15" s="510"/>
      <c r="U15" s="510"/>
      <c r="V15" s="511"/>
      <c r="W15" s="444" t="s">
        <v>147</v>
      </c>
      <c r="X15" s="445"/>
      <c r="Y15" s="445"/>
      <c r="Z15" s="445"/>
      <c r="AA15" s="445"/>
      <c r="AB15" s="435"/>
      <c r="AC15" s="479">
        <v>19758</v>
      </c>
      <c r="AD15" s="480"/>
      <c r="AE15" s="480"/>
      <c r="AF15" s="480"/>
      <c r="AG15" s="519"/>
      <c r="AH15" s="479">
        <v>20602</v>
      </c>
      <c r="AI15" s="480"/>
      <c r="AJ15" s="480"/>
      <c r="AK15" s="480"/>
      <c r="AL15" s="481"/>
      <c r="AM15" s="457"/>
      <c r="AN15" s="458"/>
      <c r="AO15" s="458"/>
      <c r="AP15" s="458"/>
      <c r="AQ15" s="458"/>
      <c r="AR15" s="458"/>
      <c r="AS15" s="458"/>
      <c r="AT15" s="459"/>
      <c r="AU15" s="460"/>
      <c r="AV15" s="461"/>
      <c r="AW15" s="461"/>
      <c r="AX15" s="461"/>
      <c r="AY15" s="388" t="s">
        <v>148</v>
      </c>
      <c r="AZ15" s="389"/>
      <c r="BA15" s="389"/>
      <c r="BB15" s="389"/>
      <c r="BC15" s="389"/>
      <c r="BD15" s="389"/>
      <c r="BE15" s="389"/>
      <c r="BF15" s="389"/>
      <c r="BG15" s="389"/>
      <c r="BH15" s="389"/>
      <c r="BI15" s="389"/>
      <c r="BJ15" s="389"/>
      <c r="BK15" s="389"/>
      <c r="BL15" s="389"/>
      <c r="BM15" s="390"/>
      <c r="BN15" s="391">
        <v>24231805</v>
      </c>
      <c r="BO15" s="392"/>
      <c r="BP15" s="392"/>
      <c r="BQ15" s="392"/>
      <c r="BR15" s="392"/>
      <c r="BS15" s="392"/>
      <c r="BT15" s="392"/>
      <c r="BU15" s="393"/>
      <c r="BV15" s="391">
        <v>24139733</v>
      </c>
      <c r="BW15" s="392"/>
      <c r="BX15" s="392"/>
      <c r="BY15" s="392"/>
      <c r="BZ15" s="392"/>
      <c r="CA15" s="392"/>
      <c r="CB15" s="392"/>
      <c r="CC15" s="393"/>
      <c r="CD15" s="526" t="s">
        <v>149</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150</v>
      </c>
      <c r="M16" s="537"/>
      <c r="N16" s="537"/>
      <c r="O16" s="537"/>
      <c r="P16" s="537"/>
      <c r="Q16" s="538"/>
      <c r="R16" s="529" t="s">
        <v>151</v>
      </c>
      <c r="S16" s="530"/>
      <c r="T16" s="530"/>
      <c r="U16" s="530"/>
      <c r="V16" s="531"/>
      <c r="W16" s="418"/>
      <c r="X16" s="419"/>
      <c r="Y16" s="419"/>
      <c r="Z16" s="419"/>
      <c r="AA16" s="419"/>
      <c r="AB16" s="408"/>
      <c r="AC16" s="512">
        <v>23.3</v>
      </c>
      <c r="AD16" s="513"/>
      <c r="AE16" s="513"/>
      <c r="AF16" s="513"/>
      <c r="AG16" s="514"/>
      <c r="AH16" s="512">
        <v>23.6</v>
      </c>
      <c r="AI16" s="513"/>
      <c r="AJ16" s="513"/>
      <c r="AK16" s="513"/>
      <c r="AL16" s="515"/>
      <c r="AM16" s="457"/>
      <c r="AN16" s="458"/>
      <c r="AO16" s="458"/>
      <c r="AP16" s="458"/>
      <c r="AQ16" s="458"/>
      <c r="AR16" s="458"/>
      <c r="AS16" s="458"/>
      <c r="AT16" s="459"/>
      <c r="AU16" s="460"/>
      <c r="AV16" s="461"/>
      <c r="AW16" s="461"/>
      <c r="AX16" s="461"/>
      <c r="AY16" s="462" t="s">
        <v>152</v>
      </c>
      <c r="AZ16" s="463"/>
      <c r="BA16" s="463"/>
      <c r="BB16" s="463"/>
      <c r="BC16" s="463"/>
      <c r="BD16" s="463"/>
      <c r="BE16" s="463"/>
      <c r="BF16" s="463"/>
      <c r="BG16" s="463"/>
      <c r="BH16" s="463"/>
      <c r="BI16" s="463"/>
      <c r="BJ16" s="463"/>
      <c r="BK16" s="463"/>
      <c r="BL16" s="463"/>
      <c r="BM16" s="464"/>
      <c r="BN16" s="428">
        <v>31082921</v>
      </c>
      <c r="BO16" s="429"/>
      <c r="BP16" s="429"/>
      <c r="BQ16" s="429"/>
      <c r="BR16" s="429"/>
      <c r="BS16" s="429"/>
      <c r="BT16" s="429"/>
      <c r="BU16" s="430"/>
      <c r="BV16" s="428">
        <v>31155782</v>
      </c>
      <c r="BW16" s="429"/>
      <c r="BX16" s="429"/>
      <c r="BY16" s="429"/>
      <c r="BZ16" s="429"/>
      <c r="CA16" s="429"/>
      <c r="CB16" s="429"/>
      <c r="CC16" s="430"/>
      <c r="CD16" s="200"/>
      <c r="CE16" s="535" t="s">
        <v>153</v>
      </c>
      <c r="CF16" s="535"/>
      <c r="CG16" s="535"/>
      <c r="CH16" s="535"/>
      <c r="CI16" s="535"/>
      <c r="CJ16" s="535"/>
      <c r="CK16" s="535"/>
      <c r="CL16" s="535"/>
      <c r="CM16" s="535"/>
      <c r="CN16" s="535"/>
      <c r="CO16" s="535"/>
      <c r="CP16" s="535"/>
      <c r="CQ16" s="535"/>
      <c r="CR16" s="535"/>
      <c r="CS16" s="536"/>
      <c r="CT16" s="425">
        <v>16.8</v>
      </c>
      <c r="CU16" s="426"/>
      <c r="CV16" s="426"/>
      <c r="CW16" s="426"/>
      <c r="CX16" s="426"/>
      <c r="CY16" s="426"/>
      <c r="CZ16" s="426"/>
      <c r="DA16" s="427"/>
      <c r="DB16" s="425">
        <v>8.6</v>
      </c>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62657</v>
      </c>
      <c r="AD17" s="480"/>
      <c r="AE17" s="480"/>
      <c r="AF17" s="480"/>
      <c r="AG17" s="519"/>
      <c r="AH17" s="479">
        <v>64211</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31183003</v>
      </c>
      <c r="BO17" s="429"/>
      <c r="BP17" s="429"/>
      <c r="BQ17" s="429"/>
      <c r="BR17" s="429"/>
      <c r="BS17" s="429"/>
      <c r="BT17" s="429"/>
      <c r="BU17" s="430"/>
      <c r="BV17" s="428">
        <v>31067176</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158</v>
      </c>
      <c r="C18" s="471"/>
      <c r="D18" s="471"/>
      <c r="E18" s="540"/>
      <c r="F18" s="540"/>
      <c r="G18" s="540"/>
      <c r="H18" s="540"/>
      <c r="I18" s="540"/>
      <c r="J18" s="540"/>
      <c r="K18" s="540"/>
      <c r="L18" s="541">
        <v>212.47</v>
      </c>
      <c r="M18" s="541"/>
      <c r="N18" s="541"/>
      <c r="O18" s="541"/>
      <c r="P18" s="541"/>
      <c r="Q18" s="541"/>
      <c r="R18" s="542"/>
      <c r="S18" s="542"/>
      <c r="T18" s="542"/>
      <c r="U18" s="542"/>
      <c r="V18" s="543"/>
      <c r="W18" s="446"/>
      <c r="X18" s="447"/>
      <c r="Y18" s="447"/>
      <c r="Z18" s="447"/>
      <c r="AA18" s="447"/>
      <c r="AB18" s="438"/>
      <c r="AC18" s="544">
        <v>74</v>
      </c>
      <c r="AD18" s="545"/>
      <c r="AE18" s="545"/>
      <c r="AF18" s="545"/>
      <c r="AG18" s="546"/>
      <c r="AH18" s="544">
        <v>73.7</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41375416</v>
      </c>
      <c r="BO18" s="429"/>
      <c r="BP18" s="429"/>
      <c r="BQ18" s="429"/>
      <c r="BR18" s="429"/>
      <c r="BS18" s="429"/>
      <c r="BT18" s="429"/>
      <c r="BU18" s="430"/>
      <c r="BV18" s="428">
        <v>41157318</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160</v>
      </c>
      <c r="C19" s="471"/>
      <c r="D19" s="471"/>
      <c r="E19" s="540"/>
      <c r="F19" s="540"/>
      <c r="G19" s="540"/>
      <c r="H19" s="540"/>
      <c r="I19" s="540"/>
      <c r="J19" s="540"/>
      <c r="K19" s="540"/>
      <c r="L19" s="548">
        <v>909</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46685397</v>
      </c>
      <c r="BO19" s="429"/>
      <c r="BP19" s="429"/>
      <c r="BQ19" s="429"/>
      <c r="BR19" s="429"/>
      <c r="BS19" s="429"/>
      <c r="BT19" s="429"/>
      <c r="BU19" s="430"/>
      <c r="BV19" s="428">
        <v>46969880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162</v>
      </c>
      <c r="C20" s="471"/>
      <c r="D20" s="471"/>
      <c r="E20" s="540"/>
      <c r="F20" s="540"/>
      <c r="G20" s="540"/>
      <c r="H20" s="540"/>
      <c r="I20" s="540"/>
      <c r="J20" s="540"/>
      <c r="K20" s="540"/>
      <c r="L20" s="548">
        <v>85057</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79083096</v>
      </c>
      <c r="BO23" s="429"/>
      <c r="BP23" s="429"/>
      <c r="BQ23" s="429"/>
      <c r="BR23" s="429"/>
      <c r="BS23" s="429"/>
      <c r="BT23" s="429"/>
      <c r="BU23" s="430"/>
      <c r="BV23" s="428">
        <v>77481098</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171</v>
      </c>
      <c r="F24" s="458"/>
      <c r="G24" s="458"/>
      <c r="H24" s="458"/>
      <c r="I24" s="458"/>
      <c r="J24" s="458"/>
      <c r="K24" s="459"/>
      <c r="L24" s="479">
        <v>1</v>
      </c>
      <c r="M24" s="480"/>
      <c r="N24" s="480"/>
      <c r="O24" s="480"/>
      <c r="P24" s="519"/>
      <c r="Q24" s="479">
        <v>10800</v>
      </c>
      <c r="R24" s="480"/>
      <c r="S24" s="480"/>
      <c r="T24" s="480"/>
      <c r="U24" s="480"/>
      <c r="V24" s="519"/>
      <c r="W24" s="578"/>
      <c r="X24" s="566"/>
      <c r="Y24" s="567"/>
      <c r="Z24" s="478" t="s">
        <v>172</v>
      </c>
      <c r="AA24" s="458"/>
      <c r="AB24" s="458"/>
      <c r="AC24" s="458"/>
      <c r="AD24" s="458"/>
      <c r="AE24" s="458"/>
      <c r="AF24" s="458"/>
      <c r="AG24" s="459"/>
      <c r="AH24" s="479">
        <v>988</v>
      </c>
      <c r="AI24" s="480"/>
      <c r="AJ24" s="480"/>
      <c r="AK24" s="480"/>
      <c r="AL24" s="519"/>
      <c r="AM24" s="479">
        <v>3105284</v>
      </c>
      <c r="AN24" s="480"/>
      <c r="AO24" s="480"/>
      <c r="AP24" s="480"/>
      <c r="AQ24" s="480"/>
      <c r="AR24" s="519"/>
      <c r="AS24" s="479">
        <v>3143</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44480841</v>
      </c>
      <c r="BO24" s="429"/>
      <c r="BP24" s="429"/>
      <c r="BQ24" s="429"/>
      <c r="BR24" s="429"/>
      <c r="BS24" s="429"/>
      <c r="BT24" s="429"/>
      <c r="BU24" s="430"/>
      <c r="BV24" s="428">
        <v>44495679</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174</v>
      </c>
      <c r="F25" s="458"/>
      <c r="G25" s="458"/>
      <c r="H25" s="458"/>
      <c r="I25" s="458"/>
      <c r="J25" s="458"/>
      <c r="K25" s="459"/>
      <c r="L25" s="479">
        <v>2</v>
      </c>
      <c r="M25" s="480"/>
      <c r="N25" s="480"/>
      <c r="O25" s="480"/>
      <c r="P25" s="519"/>
      <c r="Q25" s="479">
        <v>8800</v>
      </c>
      <c r="R25" s="480"/>
      <c r="S25" s="480"/>
      <c r="T25" s="480"/>
      <c r="U25" s="480"/>
      <c r="V25" s="519"/>
      <c r="W25" s="578"/>
      <c r="X25" s="566"/>
      <c r="Y25" s="567"/>
      <c r="Z25" s="478" t="s">
        <v>175</v>
      </c>
      <c r="AA25" s="458"/>
      <c r="AB25" s="458"/>
      <c r="AC25" s="458"/>
      <c r="AD25" s="458"/>
      <c r="AE25" s="458"/>
      <c r="AF25" s="458"/>
      <c r="AG25" s="459"/>
      <c r="AH25" s="479" t="s">
        <v>176</v>
      </c>
      <c r="AI25" s="480"/>
      <c r="AJ25" s="480"/>
      <c r="AK25" s="480"/>
      <c r="AL25" s="519"/>
      <c r="AM25" s="479" t="s">
        <v>130</v>
      </c>
      <c r="AN25" s="480"/>
      <c r="AO25" s="480"/>
      <c r="AP25" s="480"/>
      <c r="AQ25" s="480"/>
      <c r="AR25" s="519"/>
      <c r="AS25" s="479" t="s">
        <v>130</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t="s">
        <v>131</v>
      </c>
      <c r="BO25" s="392"/>
      <c r="BP25" s="392"/>
      <c r="BQ25" s="392"/>
      <c r="BR25" s="392"/>
      <c r="BS25" s="392"/>
      <c r="BT25" s="392"/>
      <c r="BU25" s="393"/>
      <c r="BV25" s="391" t="s">
        <v>178</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179</v>
      </c>
      <c r="F26" s="458"/>
      <c r="G26" s="458"/>
      <c r="H26" s="458"/>
      <c r="I26" s="458"/>
      <c r="J26" s="458"/>
      <c r="K26" s="459"/>
      <c r="L26" s="479">
        <v>1</v>
      </c>
      <c r="M26" s="480"/>
      <c r="N26" s="480"/>
      <c r="O26" s="480"/>
      <c r="P26" s="519"/>
      <c r="Q26" s="479">
        <v>7550</v>
      </c>
      <c r="R26" s="480"/>
      <c r="S26" s="480"/>
      <c r="T26" s="480"/>
      <c r="U26" s="480"/>
      <c r="V26" s="519"/>
      <c r="W26" s="578"/>
      <c r="X26" s="566"/>
      <c r="Y26" s="567"/>
      <c r="Z26" s="478" t="s">
        <v>180</v>
      </c>
      <c r="AA26" s="588"/>
      <c r="AB26" s="588"/>
      <c r="AC26" s="588"/>
      <c r="AD26" s="588"/>
      <c r="AE26" s="588"/>
      <c r="AF26" s="588"/>
      <c r="AG26" s="589"/>
      <c r="AH26" s="479">
        <v>117</v>
      </c>
      <c r="AI26" s="480"/>
      <c r="AJ26" s="480"/>
      <c r="AK26" s="480"/>
      <c r="AL26" s="519"/>
      <c r="AM26" s="479">
        <v>387972</v>
      </c>
      <c r="AN26" s="480"/>
      <c r="AO26" s="480"/>
      <c r="AP26" s="480"/>
      <c r="AQ26" s="480"/>
      <c r="AR26" s="519"/>
      <c r="AS26" s="479">
        <v>3316</v>
      </c>
      <c r="AT26" s="480"/>
      <c r="AU26" s="480"/>
      <c r="AV26" s="480"/>
      <c r="AW26" s="480"/>
      <c r="AX26" s="481"/>
      <c r="AY26" s="431" t="s">
        <v>181</v>
      </c>
      <c r="AZ26" s="432"/>
      <c r="BA26" s="432"/>
      <c r="BB26" s="432"/>
      <c r="BC26" s="432"/>
      <c r="BD26" s="432"/>
      <c r="BE26" s="432"/>
      <c r="BF26" s="432"/>
      <c r="BG26" s="432"/>
      <c r="BH26" s="432"/>
      <c r="BI26" s="432"/>
      <c r="BJ26" s="432"/>
      <c r="BK26" s="432"/>
      <c r="BL26" s="432"/>
      <c r="BM26" s="433"/>
      <c r="BN26" s="428" t="s">
        <v>130</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182</v>
      </c>
      <c r="F27" s="458"/>
      <c r="G27" s="458"/>
      <c r="H27" s="458"/>
      <c r="I27" s="458"/>
      <c r="J27" s="458"/>
      <c r="K27" s="459"/>
      <c r="L27" s="479">
        <v>1</v>
      </c>
      <c r="M27" s="480"/>
      <c r="N27" s="480"/>
      <c r="O27" s="480"/>
      <c r="P27" s="519"/>
      <c r="Q27" s="479">
        <v>6600</v>
      </c>
      <c r="R27" s="480"/>
      <c r="S27" s="480"/>
      <c r="T27" s="480"/>
      <c r="U27" s="480"/>
      <c r="V27" s="519"/>
      <c r="W27" s="578"/>
      <c r="X27" s="566"/>
      <c r="Y27" s="567"/>
      <c r="Z27" s="478" t="s">
        <v>183</v>
      </c>
      <c r="AA27" s="458"/>
      <c r="AB27" s="458"/>
      <c r="AC27" s="458"/>
      <c r="AD27" s="458"/>
      <c r="AE27" s="458"/>
      <c r="AF27" s="458"/>
      <c r="AG27" s="459"/>
      <c r="AH27" s="479">
        <v>65</v>
      </c>
      <c r="AI27" s="480"/>
      <c r="AJ27" s="480"/>
      <c r="AK27" s="480"/>
      <c r="AL27" s="519"/>
      <c r="AM27" s="479">
        <v>264498</v>
      </c>
      <c r="AN27" s="480"/>
      <c r="AO27" s="480"/>
      <c r="AP27" s="480"/>
      <c r="AQ27" s="480"/>
      <c r="AR27" s="519"/>
      <c r="AS27" s="479">
        <v>4069</v>
      </c>
      <c r="AT27" s="480"/>
      <c r="AU27" s="480"/>
      <c r="AV27" s="480"/>
      <c r="AW27" s="480"/>
      <c r="AX27" s="481"/>
      <c r="AY27" s="520" t="s">
        <v>184</v>
      </c>
      <c r="AZ27" s="521"/>
      <c r="BA27" s="521"/>
      <c r="BB27" s="521"/>
      <c r="BC27" s="521"/>
      <c r="BD27" s="521"/>
      <c r="BE27" s="521"/>
      <c r="BF27" s="521"/>
      <c r="BG27" s="521"/>
      <c r="BH27" s="521"/>
      <c r="BI27" s="521"/>
      <c r="BJ27" s="521"/>
      <c r="BK27" s="521"/>
      <c r="BL27" s="521"/>
      <c r="BM27" s="522"/>
      <c r="BN27" s="601">
        <v>2898050</v>
      </c>
      <c r="BO27" s="602"/>
      <c r="BP27" s="602"/>
      <c r="BQ27" s="602"/>
      <c r="BR27" s="602"/>
      <c r="BS27" s="602"/>
      <c r="BT27" s="602"/>
      <c r="BU27" s="603"/>
      <c r="BV27" s="601">
        <v>2893771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185</v>
      </c>
      <c r="F28" s="458"/>
      <c r="G28" s="458"/>
      <c r="H28" s="458"/>
      <c r="I28" s="458"/>
      <c r="J28" s="458"/>
      <c r="K28" s="459"/>
      <c r="L28" s="479">
        <v>1</v>
      </c>
      <c r="M28" s="480"/>
      <c r="N28" s="480"/>
      <c r="O28" s="480"/>
      <c r="P28" s="519"/>
      <c r="Q28" s="479">
        <v>6100</v>
      </c>
      <c r="R28" s="480"/>
      <c r="S28" s="480"/>
      <c r="T28" s="480"/>
      <c r="U28" s="480"/>
      <c r="V28" s="519"/>
      <c r="W28" s="578"/>
      <c r="X28" s="566"/>
      <c r="Y28" s="567"/>
      <c r="Z28" s="478" t="s">
        <v>186</v>
      </c>
      <c r="AA28" s="458"/>
      <c r="AB28" s="458"/>
      <c r="AC28" s="458"/>
      <c r="AD28" s="458"/>
      <c r="AE28" s="458"/>
      <c r="AF28" s="458"/>
      <c r="AG28" s="459"/>
      <c r="AH28" s="479" t="s">
        <v>130</v>
      </c>
      <c r="AI28" s="480"/>
      <c r="AJ28" s="480"/>
      <c r="AK28" s="480"/>
      <c r="AL28" s="519"/>
      <c r="AM28" s="479" t="s">
        <v>176</v>
      </c>
      <c r="AN28" s="480"/>
      <c r="AO28" s="480"/>
      <c r="AP28" s="480"/>
      <c r="AQ28" s="480"/>
      <c r="AR28" s="519"/>
      <c r="AS28" s="479" t="s">
        <v>178</v>
      </c>
      <c r="AT28" s="480"/>
      <c r="AU28" s="480"/>
      <c r="AV28" s="480"/>
      <c r="AW28" s="480"/>
      <c r="AX28" s="481"/>
      <c r="AY28" s="604" t="s">
        <v>187</v>
      </c>
      <c r="AZ28" s="605"/>
      <c r="BA28" s="605"/>
      <c r="BB28" s="606"/>
      <c r="BC28" s="388" t="s">
        <v>47</v>
      </c>
      <c r="BD28" s="389"/>
      <c r="BE28" s="389"/>
      <c r="BF28" s="389"/>
      <c r="BG28" s="389"/>
      <c r="BH28" s="389"/>
      <c r="BI28" s="389"/>
      <c r="BJ28" s="389"/>
      <c r="BK28" s="389"/>
      <c r="BL28" s="389"/>
      <c r="BM28" s="390"/>
      <c r="BN28" s="391">
        <v>2448732</v>
      </c>
      <c r="BO28" s="392"/>
      <c r="BP28" s="392"/>
      <c r="BQ28" s="392"/>
      <c r="BR28" s="392"/>
      <c r="BS28" s="392"/>
      <c r="BT28" s="392"/>
      <c r="BU28" s="393"/>
      <c r="BV28" s="391">
        <v>2187747</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188</v>
      </c>
      <c r="F29" s="458"/>
      <c r="G29" s="458"/>
      <c r="H29" s="458"/>
      <c r="I29" s="458"/>
      <c r="J29" s="458"/>
      <c r="K29" s="459"/>
      <c r="L29" s="479">
        <v>30</v>
      </c>
      <c r="M29" s="480"/>
      <c r="N29" s="480"/>
      <c r="O29" s="480"/>
      <c r="P29" s="519"/>
      <c r="Q29" s="479">
        <v>5900</v>
      </c>
      <c r="R29" s="480"/>
      <c r="S29" s="480"/>
      <c r="T29" s="480"/>
      <c r="U29" s="480"/>
      <c r="V29" s="519"/>
      <c r="W29" s="579"/>
      <c r="X29" s="580"/>
      <c r="Y29" s="581"/>
      <c r="Z29" s="478" t="s">
        <v>189</v>
      </c>
      <c r="AA29" s="458"/>
      <c r="AB29" s="458"/>
      <c r="AC29" s="458"/>
      <c r="AD29" s="458"/>
      <c r="AE29" s="458"/>
      <c r="AF29" s="458"/>
      <c r="AG29" s="459"/>
      <c r="AH29" s="479">
        <v>1053</v>
      </c>
      <c r="AI29" s="480"/>
      <c r="AJ29" s="480"/>
      <c r="AK29" s="480"/>
      <c r="AL29" s="519"/>
      <c r="AM29" s="479">
        <v>3369782</v>
      </c>
      <c r="AN29" s="480"/>
      <c r="AO29" s="480"/>
      <c r="AP29" s="480"/>
      <c r="AQ29" s="480"/>
      <c r="AR29" s="519"/>
      <c r="AS29" s="479">
        <v>3200</v>
      </c>
      <c r="AT29" s="480"/>
      <c r="AU29" s="480"/>
      <c r="AV29" s="480"/>
      <c r="AW29" s="480"/>
      <c r="AX29" s="481"/>
      <c r="AY29" s="607"/>
      <c r="AZ29" s="608"/>
      <c r="BA29" s="608"/>
      <c r="BB29" s="609"/>
      <c r="BC29" s="462" t="s">
        <v>190</v>
      </c>
      <c r="BD29" s="463"/>
      <c r="BE29" s="463"/>
      <c r="BF29" s="463"/>
      <c r="BG29" s="463"/>
      <c r="BH29" s="463"/>
      <c r="BI29" s="463"/>
      <c r="BJ29" s="463"/>
      <c r="BK29" s="463"/>
      <c r="BL29" s="463"/>
      <c r="BM29" s="464"/>
      <c r="BN29" s="428">
        <v>34470</v>
      </c>
      <c r="BO29" s="429"/>
      <c r="BP29" s="429"/>
      <c r="BQ29" s="429"/>
      <c r="BR29" s="429"/>
      <c r="BS29" s="429"/>
      <c r="BT29" s="429"/>
      <c r="BU29" s="430"/>
      <c r="BV29" s="428">
        <v>34447</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191</v>
      </c>
      <c r="X30" s="586"/>
      <c r="Y30" s="586"/>
      <c r="Z30" s="586"/>
      <c r="AA30" s="586"/>
      <c r="AB30" s="586"/>
      <c r="AC30" s="586"/>
      <c r="AD30" s="586"/>
      <c r="AE30" s="586"/>
      <c r="AF30" s="586"/>
      <c r="AG30" s="587"/>
      <c r="AH30" s="544">
        <v>98.7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4232551</v>
      </c>
      <c r="BO30" s="602"/>
      <c r="BP30" s="602"/>
      <c r="BQ30" s="602"/>
      <c r="BR30" s="602"/>
      <c r="BS30" s="602"/>
      <c r="BT30" s="602"/>
      <c r="BU30" s="603"/>
      <c r="BV30" s="601">
        <v>4798571</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198</v>
      </c>
      <c r="D33" s="452"/>
      <c r="E33" s="417" t="s">
        <v>199</v>
      </c>
      <c r="F33" s="417"/>
      <c r="G33" s="417"/>
      <c r="H33" s="417"/>
      <c r="I33" s="417"/>
      <c r="J33" s="417"/>
      <c r="K33" s="417"/>
      <c r="L33" s="417"/>
      <c r="M33" s="417"/>
      <c r="N33" s="417"/>
      <c r="O33" s="417"/>
      <c r="P33" s="417"/>
      <c r="Q33" s="417"/>
      <c r="R33" s="417"/>
      <c r="S33" s="417"/>
      <c r="T33" s="215"/>
      <c r="U33" s="452" t="s">
        <v>200</v>
      </c>
      <c r="V33" s="452"/>
      <c r="W33" s="417" t="s">
        <v>201</v>
      </c>
      <c r="X33" s="417"/>
      <c r="Y33" s="417"/>
      <c r="Z33" s="417"/>
      <c r="AA33" s="417"/>
      <c r="AB33" s="417"/>
      <c r="AC33" s="417"/>
      <c r="AD33" s="417"/>
      <c r="AE33" s="417"/>
      <c r="AF33" s="417"/>
      <c r="AG33" s="417"/>
      <c r="AH33" s="417"/>
      <c r="AI33" s="417"/>
      <c r="AJ33" s="417"/>
      <c r="AK33" s="417"/>
      <c r="AL33" s="215"/>
      <c r="AM33" s="452" t="s">
        <v>202</v>
      </c>
      <c r="AN33" s="452"/>
      <c r="AO33" s="417" t="s">
        <v>203</v>
      </c>
      <c r="AP33" s="417"/>
      <c r="AQ33" s="417"/>
      <c r="AR33" s="417"/>
      <c r="AS33" s="417"/>
      <c r="AT33" s="417"/>
      <c r="AU33" s="417"/>
      <c r="AV33" s="417"/>
      <c r="AW33" s="417"/>
      <c r="AX33" s="417"/>
      <c r="AY33" s="417"/>
      <c r="AZ33" s="417"/>
      <c r="BA33" s="417"/>
      <c r="BB33" s="417"/>
      <c r="BC33" s="417"/>
      <c r="BD33" s="216"/>
      <c r="BE33" s="417" t="s">
        <v>204</v>
      </c>
      <c r="BF33" s="417"/>
      <c r="BG33" s="417" t="s">
        <v>205</v>
      </c>
      <c r="BH33" s="417"/>
      <c r="BI33" s="417"/>
      <c r="BJ33" s="417"/>
      <c r="BK33" s="417"/>
      <c r="BL33" s="417"/>
      <c r="BM33" s="417"/>
      <c r="BN33" s="417"/>
      <c r="BO33" s="417"/>
      <c r="BP33" s="417"/>
      <c r="BQ33" s="417"/>
      <c r="BR33" s="417"/>
      <c r="BS33" s="417"/>
      <c r="BT33" s="417"/>
      <c r="BU33" s="417"/>
      <c r="BV33" s="216"/>
      <c r="BW33" s="452" t="s">
        <v>204</v>
      </c>
      <c r="BX33" s="452"/>
      <c r="BY33" s="417" t="s">
        <v>206</v>
      </c>
      <c r="BZ33" s="417"/>
      <c r="CA33" s="417"/>
      <c r="CB33" s="417"/>
      <c r="CC33" s="417"/>
      <c r="CD33" s="417"/>
      <c r="CE33" s="417"/>
      <c r="CF33" s="417"/>
      <c r="CG33" s="417"/>
      <c r="CH33" s="417"/>
      <c r="CI33" s="417"/>
      <c r="CJ33" s="417"/>
      <c r="CK33" s="417"/>
      <c r="CL33" s="417"/>
      <c r="CM33" s="417"/>
      <c r="CN33" s="215"/>
      <c r="CO33" s="452" t="s">
        <v>202</v>
      </c>
      <c r="CP33" s="452"/>
      <c r="CQ33" s="417" t="s">
        <v>207</v>
      </c>
      <c r="CR33" s="417"/>
      <c r="CS33" s="417"/>
      <c r="CT33" s="417"/>
      <c r="CU33" s="417"/>
      <c r="CV33" s="417"/>
      <c r="CW33" s="417"/>
      <c r="CX33" s="417"/>
      <c r="CY33" s="417"/>
      <c r="CZ33" s="417"/>
      <c r="DA33" s="417"/>
      <c r="DB33" s="417"/>
      <c r="DC33" s="417"/>
      <c r="DD33" s="417"/>
      <c r="DE33" s="417"/>
      <c r="DF33" s="215"/>
      <c r="DG33" s="613" t="s">
        <v>208</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水道事業会計</v>
      </c>
      <c r="AP34" s="615"/>
      <c r="AQ34" s="615"/>
      <c r="AR34" s="615"/>
      <c r="AS34" s="615"/>
      <c r="AT34" s="615"/>
      <c r="AU34" s="615"/>
      <c r="AV34" s="615"/>
      <c r="AW34" s="615"/>
      <c r="AX34" s="615"/>
      <c r="AY34" s="615"/>
      <c r="AZ34" s="615"/>
      <c r="BA34" s="615"/>
      <c r="BB34" s="615"/>
      <c r="BC34" s="615"/>
      <c r="BD34" s="213"/>
      <c r="BE34" s="614">
        <f>IF(BG34="","",MAX(C34:D43,U34:V43,AM34:AN43)+1)</f>
        <v>11</v>
      </c>
      <c r="BF34" s="614"/>
      <c r="BG34" s="615" t="str">
        <f>IF('各会計、関係団体の財政状況及び健全化判断比率'!B36="","",'各会計、関係団体の財政状況及び健全化判断比率'!B36)</f>
        <v>古関・梯町簡易水道事業特別会計</v>
      </c>
      <c r="BH34" s="615"/>
      <c r="BI34" s="615"/>
      <c r="BJ34" s="615"/>
      <c r="BK34" s="615"/>
      <c r="BL34" s="615"/>
      <c r="BM34" s="615"/>
      <c r="BN34" s="615"/>
      <c r="BO34" s="615"/>
      <c r="BP34" s="615"/>
      <c r="BQ34" s="615"/>
      <c r="BR34" s="615"/>
      <c r="BS34" s="615"/>
      <c r="BT34" s="615"/>
      <c r="BU34" s="615"/>
      <c r="BV34" s="213"/>
      <c r="BW34" s="614">
        <f>IF(BY34="","",MAX(C34:D43,U34:V43,AM34:AN43,BE34:BF43)+1)</f>
        <v>15</v>
      </c>
      <c r="BX34" s="614"/>
      <c r="BY34" s="615" t="str">
        <f>IF('各会計、関係団体の財政状況及び健全化判断比率'!B68="","",'各会計、関係団体の財政状況及び健全化判断比率'!B68)</f>
        <v>甲府地区広域行政事務組合
（一般会計）</v>
      </c>
      <c r="BZ34" s="615"/>
      <c r="CA34" s="615"/>
      <c r="CB34" s="615"/>
      <c r="CC34" s="615"/>
      <c r="CD34" s="615"/>
      <c r="CE34" s="615"/>
      <c r="CF34" s="615"/>
      <c r="CG34" s="615"/>
      <c r="CH34" s="615"/>
      <c r="CI34" s="615"/>
      <c r="CJ34" s="615"/>
      <c r="CK34" s="615"/>
      <c r="CL34" s="615"/>
      <c r="CM34" s="615"/>
      <c r="CN34" s="213"/>
      <c r="CO34" s="614">
        <f>IF(CQ34="","",MAX(C34:D43,U34:V43,AM34:AN43,BE34:BF43,BW34:BX43)+1)</f>
        <v>25</v>
      </c>
      <c r="CP34" s="614"/>
      <c r="CQ34" s="615" t="str">
        <f>IF('各会計、関係団体の財政状況及び健全化判断比率'!BS7="","",'各会計、関係団体の財政状況及び健全化判断比率'!BS7)</f>
        <v>甲府市学校給食会</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住宅新築資金等貸付事業特別会計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交通災害共済事業特別会計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IF('各会計、関係団体の財政状況及び健全化判断比率'!B33="","",'各会計、関係団体の財政状況及び健全化判断比率'!B33)</f>
        <v>病院事業会計</v>
      </c>
      <c r="AP35" s="615"/>
      <c r="AQ35" s="615"/>
      <c r="AR35" s="615"/>
      <c r="AS35" s="615"/>
      <c r="AT35" s="615"/>
      <c r="AU35" s="615"/>
      <c r="AV35" s="615"/>
      <c r="AW35" s="615"/>
      <c r="AX35" s="615"/>
      <c r="AY35" s="615"/>
      <c r="AZ35" s="615"/>
      <c r="BA35" s="615"/>
      <c r="BB35" s="615"/>
      <c r="BC35" s="615"/>
      <c r="BD35" s="213"/>
      <c r="BE35" s="614">
        <f t="shared" ref="BE35:BE43" si="1">IF(BG35="","",BE34+1)</f>
        <v>12</v>
      </c>
      <c r="BF35" s="614"/>
      <c r="BG35" s="615" t="str">
        <f>IF('各会計、関係団体の財政状況及び健全化判断比率'!B37="","",'各会計、関係団体の財政状況及び健全化判断比率'!B37)</f>
        <v>簡易水道等事業特別会計</v>
      </c>
      <c r="BH35" s="615"/>
      <c r="BI35" s="615"/>
      <c r="BJ35" s="615"/>
      <c r="BK35" s="615"/>
      <c r="BL35" s="615"/>
      <c r="BM35" s="615"/>
      <c r="BN35" s="615"/>
      <c r="BO35" s="615"/>
      <c r="BP35" s="615"/>
      <c r="BQ35" s="615"/>
      <c r="BR35" s="615"/>
      <c r="BS35" s="615"/>
      <c r="BT35" s="615"/>
      <c r="BU35" s="615"/>
      <c r="BV35" s="213"/>
      <c r="BW35" s="614">
        <f t="shared" ref="BW35:BW43" si="2">IF(BY35="","",BW34+1)</f>
        <v>16</v>
      </c>
      <c r="BX35" s="614"/>
      <c r="BY35" s="615" t="str">
        <f>IF('各会計、関係団体の財政状況及び健全化判断比率'!B69="","",'各会計、関係団体の財政状況及び健全化判断比率'!B69)</f>
        <v>甲府地区広域行政事務組合
（ふるさと市町村圏事業特別会計）</v>
      </c>
      <c r="BZ35" s="615"/>
      <c r="CA35" s="615"/>
      <c r="CB35" s="615"/>
      <c r="CC35" s="615"/>
      <c r="CD35" s="615"/>
      <c r="CE35" s="615"/>
      <c r="CF35" s="615"/>
      <c r="CG35" s="615"/>
      <c r="CH35" s="615"/>
      <c r="CI35" s="615"/>
      <c r="CJ35" s="615"/>
      <c r="CK35" s="615"/>
      <c r="CL35" s="615"/>
      <c r="CM35" s="615"/>
      <c r="CN35" s="213"/>
      <c r="CO35" s="614">
        <f t="shared" ref="CO35:CO43" si="3">IF(CQ35="","",CO34+1)</f>
        <v>26</v>
      </c>
      <c r="CP35" s="614"/>
      <c r="CQ35" s="615" t="str">
        <f>IF('各会計、関係団体の財政状況及び健全化判断比率'!BS8="","",'各会計、関係団体の財政状況及び健全化判断比率'!BS8)</f>
        <v>甲府市体育協会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介護保険事業特別会計</v>
      </c>
      <c r="X36" s="615"/>
      <c r="Y36" s="615"/>
      <c r="Z36" s="615"/>
      <c r="AA36" s="615"/>
      <c r="AB36" s="615"/>
      <c r="AC36" s="615"/>
      <c r="AD36" s="615"/>
      <c r="AE36" s="615"/>
      <c r="AF36" s="615"/>
      <c r="AG36" s="615"/>
      <c r="AH36" s="615"/>
      <c r="AI36" s="615"/>
      <c r="AJ36" s="615"/>
      <c r="AK36" s="615"/>
      <c r="AL36" s="213"/>
      <c r="AM36" s="614">
        <f t="shared" si="0"/>
        <v>9</v>
      </c>
      <c r="AN36" s="614"/>
      <c r="AO36" s="615" t="str">
        <f>IF('各会計、関係団体の財政状況及び健全化判断比率'!B34="","",'各会計、関係団体の財政状況及び健全化判断比率'!B34)</f>
        <v>地方卸売市場事業会計</v>
      </c>
      <c r="AP36" s="615"/>
      <c r="AQ36" s="615"/>
      <c r="AR36" s="615"/>
      <c r="AS36" s="615"/>
      <c r="AT36" s="615"/>
      <c r="AU36" s="615"/>
      <c r="AV36" s="615"/>
      <c r="AW36" s="615"/>
      <c r="AX36" s="615"/>
      <c r="AY36" s="615"/>
      <c r="AZ36" s="615"/>
      <c r="BA36" s="615"/>
      <c r="BB36" s="615"/>
      <c r="BC36" s="615"/>
      <c r="BD36" s="213"/>
      <c r="BE36" s="614">
        <f t="shared" si="1"/>
        <v>13</v>
      </c>
      <c r="BF36" s="614"/>
      <c r="BG36" s="615" t="str">
        <f>IF('各会計、関係団体の財政状況及び健全化判断比率'!B38="","",'各会計、関係団体の財政状況及び健全化判断比率'!B38)</f>
        <v>農業集落排水事業特別会計</v>
      </c>
      <c r="BH36" s="615"/>
      <c r="BI36" s="615"/>
      <c r="BJ36" s="615"/>
      <c r="BK36" s="615"/>
      <c r="BL36" s="615"/>
      <c r="BM36" s="615"/>
      <c r="BN36" s="615"/>
      <c r="BO36" s="615"/>
      <c r="BP36" s="615"/>
      <c r="BQ36" s="615"/>
      <c r="BR36" s="615"/>
      <c r="BS36" s="615"/>
      <c r="BT36" s="615"/>
      <c r="BU36" s="615"/>
      <c r="BV36" s="213"/>
      <c r="BW36" s="614">
        <f t="shared" si="2"/>
        <v>17</v>
      </c>
      <c r="BX36" s="614"/>
      <c r="BY36" s="615" t="str">
        <f>IF('各会計、関係団体の財政状況及び健全化判断比率'!B70="","",'各会計、関係団体の財政状況及び健全化判断比率'!B70)</f>
        <v>甲府地区広域行政事務組合
（消防事業特別会計）</v>
      </c>
      <c r="BZ36" s="615"/>
      <c r="CA36" s="615"/>
      <c r="CB36" s="615"/>
      <c r="CC36" s="615"/>
      <c r="CD36" s="615"/>
      <c r="CE36" s="615"/>
      <c r="CF36" s="615"/>
      <c r="CG36" s="615"/>
      <c r="CH36" s="615"/>
      <c r="CI36" s="615"/>
      <c r="CJ36" s="615"/>
      <c r="CK36" s="615"/>
      <c r="CL36" s="615"/>
      <c r="CM36" s="615"/>
      <c r="CN36" s="213"/>
      <c r="CO36" s="614">
        <f t="shared" si="3"/>
        <v>27</v>
      </c>
      <c r="CP36" s="614"/>
      <c r="CQ36" s="615" t="str">
        <f>IF('各会計、関係団体の財政状況及び健全化判断比率'!BS9="","",'各会計、関係団体の財政状況及び健全化判断比率'!BS9)</f>
        <v>甲府市勤労者福祉サービスセンター</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後期高齢者医療事業特別会計</v>
      </c>
      <c r="X37" s="615"/>
      <c r="Y37" s="615"/>
      <c r="Z37" s="615"/>
      <c r="AA37" s="615"/>
      <c r="AB37" s="615"/>
      <c r="AC37" s="615"/>
      <c r="AD37" s="615"/>
      <c r="AE37" s="615"/>
      <c r="AF37" s="615"/>
      <c r="AG37" s="615"/>
      <c r="AH37" s="615"/>
      <c r="AI37" s="615"/>
      <c r="AJ37" s="615"/>
      <c r="AK37" s="615"/>
      <c r="AL37" s="213"/>
      <c r="AM37" s="614">
        <f t="shared" si="0"/>
        <v>10</v>
      </c>
      <c r="AN37" s="614"/>
      <c r="AO37" s="615" t="str">
        <f>IF('各会計、関係団体の財政状況及び健全化判断比率'!B35="","",'各会計、関係団体の財政状況及び健全化判断比率'!B35)</f>
        <v>下水道事業会計</v>
      </c>
      <c r="AP37" s="615"/>
      <c r="AQ37" s="615"/>
      <c r="AR37" s="615"/>
      <c r="AS37" s="615"/>
      <c r="AT37" s="615"/>
      <c r="AU37" s="615"/>
      <c r="AV37" s="615"/>
      <c r="AW37" s="615"/>
      <c r="AX37" s="615"/>
      <c r="AY37" s="615"/>
      <c r="AZ37" s="615"/>
      <c r="BA37" s="615"/>
      <c r="BB37" s="615"/>
      <c r="BC37" s="615"/>
      <c r="BD37" s="213"/>
      <c r="BE37" s="614">
        <f t="shared" si="1"/>
        <v>14</v>
      </c>
      <c r="BF37" s="614"/>
      <c r="BG37" s="615" t="str">
        <f>IF('各会計、関係団体の財政状況及び健全化判断比率'!B39="","",'各会計、関係団体の財政状況及び健全化判断比率'!B39)</f>
        <v>浄化槽事業特別会計</v>
      </c>
      <c r="BH37" s="615"/>
      <c r="BI37" s="615"/>
      <c r="BJ37" s="615"/>
      <c r="BK37" s="615"/>
      <c r="BL37" s="615"/>
      <c r="BM37" s="615"/>
      <c r="BN37" s="615"/>
      <c r="BO37" s="615"/>
      <c r="BP37" s="615"/>
      <c r="BQ37" s="615"/>
      <c r="BR37" s="615"/>
      <c r="BS37" s="615"/>
      <c r="BT37" s="615"/>
      <c r="BU37" s="615"/>
      <c r="BV37" s="213"/>
      <c r="BW37" s="614">
        <f t="shared" si="2"/>
        <v>18</v>
      </c>
      <c r="BX37" s="614"/>
      <c r="BY37" s="615" t="str">
        <f>IF('各会計、関係団体の財政状況及び健全化判断比率'!B71="","",'各会計、関係団体の財政状況及び健全化判断比率'!B71)</f>
        <v>甲府地区広域行政事務組合
（視聴覚ライブラリー事業特別会計）</v>
      </c>
      <c r="BZ37" s="615"/>
      <c r="CA37" s="615"/>
      <c r="CB37" s="615"/>
      <c r="CC37" s="615"/>
      <c r="CD37" s="615"/>
      <c r="CE37" s="615"/>
      <c r="CF37" s="615"/>
      <c r="CG37" s="615"/>
      <c r="CH37" s="615"/>
      <c r="CI37" s="615"/>
      <c r="CJ37" s="615"/>
      <c r="CK37" s="615"/>
      <c r="CL37" s="615"/>
      <c r="CM37" s="615"/>
      <c r="CN37" s="213"/>
      <c r="CO37" s="614">
        <f t="shared" si="3"/>
        <v>28</v>
      </c>
      <c r="CP37" s="614"/>
      <c r="CQ37" s="615" t="str">
        <f>IF('各会計、関係団体の財政状況及び健全化判断比率'!BS10="","",'各会計、関係団体の財政状況及び健全化判断比率'!BS10)</f>
        <v>甲府市中央まちづくり</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19</v>
      </c>
      <c r="BX38" s="614"/>
      <c r="BY38" s="615" t="str">
        <f>IF('各会計、関係団体の財政状況及び健全化判断比率'!B72="","",'各会計、関係団体の財政状況及び健全化判断比率'!B72)</f>
        <v>甲府地区広域行政事務組合
（国母公園管理事業特別会計）</v>
      </c>
      <c r="BZ38" s="615"/>
      <c r="CA38" s="615"/>
      <c r="CB38" s="615"/>
      <c r="CC38" s="615"/>
      <c r="CD38" s="615"/>
      <c r="CE38" s="615"/>
      <c r="CF38" s="615"/>
      <c r="CG38" s="615"/>
      <c r="CH38" s="615"/>
      <c r="CI38" s="615"/>
      <c r="CJ38" s="615"/>
      <c r="CK38" s="615"/>
      <c r="CL38" s="615"/>
      <c r="CM38" s="615"/>
      <c r="CN38" s="213"/>
      <c r="CO38" s="614">
        <f t="shared" si="3"/>
        <v>29</v>
      </c>
      <c r="CP38" s="614"/>
      <c r="CQ38" s="615" t="str">
        <f>IF('各会計、関係団体の財政状況及び健全化判断比率'!BS11="","",'各会計、関係団体の財政状況及び健全化判断比率'!BS11)</f>
        <v>甲府市土地開発公社</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20</v>
      </c>
      <c r="BX39" s="614"/>
      <c r="BY39" s="615" t="str">
        <f>IF('各会計、関係団体の財政状況及び健全化判断比率'!B73="","",'各会計、関係団体の財政状況及び健全化判断比率'!B73)</f>
        <v>中巨摩地区広域行政事務組合
（一般会計）</v>
      </c>
      <c r="BZ39" s="615"/>
      <c r="CA39" s="615"/>
      <c r="CB39" s="615"/>
      <c r="CC39" s="615"/>
      <c r="CD39" s="615"/>
      <c r="CE39" s="615"/>
      <c r="CF39" s="615"/>
      <c r="CG39" s="615"/>
      <c r="CH39" s="615"/>
      <c r="CI39" s="615"/>
      <c r="CJ39" s="615"/>
      <c r="CK39" s="615"/>
      <c r="CL39" s="615"/>
      <c r="CM39" s="615"/>
      <c r="CN39" s="213"/>
      <c r="CO39" s="614">
        <f t="shared" si="3"/>
        <v>30</v>
      </c>
      <c r="CP39" s="614"/>
      <c r="CQ39" s="615" t="str">
        <f>IF('各会計、関係団体の財政状況及び健全化判断比率'!BS12="","",'各会計、関係団体の財政状況及び健全化判断比率'!BS12)</f>
        <v>山梨県地場産業センター</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21</v>
      </c>
      <c r="BX40" s="614"/>
      <c r="BY40" s="615" t="str">
        <f>IF('各会計、関係団体の財政状況及び健全化判断比率'!B74="","",'各会計、関係団体の財政状況及び健全化判断比率'!B74)</f>
        <v>中巨摩地区広域行政事務組合
（ごみ処理事業特別会計）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22</v>
      </c>
      <c r="BX41" s="614"/>
      <c r="BY41" s="615" t="str">
        <f>IF('各会計、関係団体の財政状況及び健全化判断比率'!B75="","",'各会計、関係団体の財政状況及び健全化判断比率'!B75)</f>
        <v>中巨摩地区広域行政事務組合
（地区公園事業特別会計）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23</v>
      </c>
      <c r="BX42" s="614"/>
      <c r="BY42" s="615" t="str">
        <f>IF('各会計、関係団体の財政状況及び健全化判断比率'!B76="","",'各会計、関係団体の財政状況及び健全化判断比率'!B76)</f>
        <v>中巨摩地区広域行政事務組合
（老人福祉事業特別会計）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24</v>
      </c>
      <c r="BX43" s="614"/>
      <c r="BY43" s="615" t="str">
        <f>IF('各会計、関係団体の財政状況及び健全化判断比率'!B77="","",'各会計、関係団体の財政状況及び健全化判断比率'!B77)</f>
        <v>中巨摩地区広域行政事務組合
（勤労青年センター事業特別会計）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iw15Q27B/82kSM67ouJZ9SUkATlQNlIVSIUqNvp4+ig7XXCM1HZRophjGlxct4c0CUK28uoc1XhfDYE6f/FSQ==" saltValue="VCwIk1Lv5YeVIoBiQS/M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07" t="s">
        <v>578</v>
      </c>
      <c r="D34" s="1207"/>
      <c r="E34" s="1208"/>
      <c r="F34" s="32">
        <v>0.64</v>
      </c>
      <c r="G34" s="33">
        <v>0.28999999999999998</v>
      </c>
      <c r="H34" s="33">
        <v>7.0000000000000007E-2</v>
      </c>
      <c r="I34" s="33" t="s">
        <v>579</v>
      </c>
      <c r="J34" s="34" t="s">
        <v>580</v>
      </c>
      <c r="K34" s="22"/>
      <c r="L34" s="22"/>
      <c r="M34" s="22"/>
      <c r="N34" s="22"/>
      <c r="O34" s="22"/>
      <c r="P34" s="22"/>
    </row>
    <row r="35" spans="1:16" ht="39" customHeight="1" x14ac:dyDescent="0.15">
      <c r="A35" s="22"/>
      <c r="B35" s="35"/>
      <c r="C35" s="1201" t="s">
        <v>581</v>
      </c>
      <c r="D35" s="1202"/>
      <c r="E35" s="1203"/>
      <c r="F35" s="36">
        <v>12.93</v>
      </c>
      <c r="G35" s="37">
        <v>12.89</v>
      </c>
      <c r="H35" s="37">
        <v>12.65</v>
      </c>
      <c r="I35" s="37">
        <v>13.23</v>
      </c>
      <c r="J35" s="38">
        <v>14.16</v>
      </c>
      <c r="K35" s="22"/>
      <c r="L35" s="22"/>
      <c r="M35" s="22"/>
      <c r="N35" s="22"/>
      <c r="O35" s="22"/>
      <c r="P35" s="22"/>
    </row>
    <row r="36" spans="1:16" ht="39" customHeight="1" x14ac:dyDescent="0.15">
      <c r="A36" s="22"/>
      <c r="B36" s="35"/>
      <c r="C36" s="1201" t="s">
        <v>582</v>
      </c>
      <c r="D36" s="1202"/>
      <c r="E36" s="1203"/>
      <c r="F36" s="36">
        <v>2.5099999999999998</v>
      </c>
      <c r="G36" s="37">
        <v>2.61</v>
      </c>
      <c r="H36" s="37">
        <v>3.42</v>
      </c>
      <c r="I36" s="37">
        <v>4.04</v>
      </c>
      <c r="J36" s="38">
        <v>4.1100000000000003</v>
      </c>
      <c r="K36" s="22"/>
      <c r="L36" s="22"/>
      <c r="M36" s="22"/>
      <c r="N36" s="22"/>
      <c r="O36" s="22"/>
      <c r="P36" s="22"/>
    </row>
    <row r="37" spans="1:16" ht="39" customHeight="1" x14ac:dyDescent="0.15">
      <c r="A37" s="22"/>
      <c r="B37" s="35"/>
      <c r="C37" s="1201" t="s">
        <v>583</v>
      </c>
      <c r="D37" s="1202"/>
      <c r="E37" s="1203"/>
      <c r="F37" s="36">
        <v>2.2200000000000002</v>
      </c>
      <c r="G37" s="37">
        <v>2.09</v>
      </c>
      <c r="H37" s="37">
        <v>0.51</v>
      </c>
      <c r="I37" s="37">
        <v>1.24</v>
      </c>
      <c r="J37" s="38">
        <v>1.64</v>
      </c>
      <c r="K37" s="22"/>
      <c r="L37" s="22"/>
      <c r="M37" s="22"/>
      <c r="N37" s="22"/>
      <c r="O37" s="22"/>
      <c r="P37" s="22"/>
    </row>
    <row r="38" spans="1:16" ht="39" customHeight="1" x14ac:dyDescent="0.15">
      <c r="A38" s="22"/>
      <c r="B38" s="35"/>
      <c r="C38" s="1201" t="s">
        <v>584</v>
      </c>
      <c r="D38" s="1202"/>
      <c r="E38" s="1203"/>
      <c r="F38" s="36">
        <v>0.8</v>
      </c>
      <c r="G38" s="37">
        <v>0.46</v>
      </c>
      <c r="H38" s="37">
        <v>0.59</v>
      </c>
      <c r="I38" s="37">
        <v>0.69</v>
      </c>
      <c r="J38" s="38">
        <v>1.27</v>
      </c>
      <c r="K38" s="22"/>
      <c r="L38" s="22"/>
      <c r="M38" s="22"/>
      <c r="N38" s="22"/>
      <c r="O38" s="22"/>
      <c r="P38" s="22"/>
    </row>
    <row r="39" spans="1:16" ht="39" customHeight="1" x14ac:dyDescent="0.15">
      <c r="A39" s="22"/>
      <c r="B39" s="35"/>
      <c r="C39" s="1201" t="s">
        <v>585</v>
      </c>
      <c r="D39" s="1202"/>
      <c r="E39" s="1203"/>
      <c r="F39" s="36">
        <v>1.4</v>
      </c>
      <c r="G39" s="37">
        <v>1.34</v>
      </c>
      <c r="H39" s="37">
        <v>1.1100000000000001</v>
      </c>
      <c r="I39" s="37">
        <v>1.18</v>
      </c>
      <c r="J39" s="38">
        <v>1.22</v>
      </c>
      <c r="K39" s="22"/>
      <c r="L39" s="22"/>
      <c r="M39" s="22"/>
      <c r="N39" s="22"/>
      <c r="O39" s="22"/>
      <c r="P39" s="22"/>
    </row>
    <row r="40" spans="1:16" ht="39" customHeight="1" x14ac:dyDescent="0.15">
      <c r="A40" s="22"/>
      <c r="B40" s="35"/>
      <c r="C40" s="1201" t="s">
        <v>586</v>
      </c>
      <c r="D40" s="1202"/>
      <c r="E40" s="1203"/>
      <c r="F40" s="36" t="s">
        <v>587</v>
      </c>
      <c r="G40" s="37" t="s">
        <v>588</v>
      </c>
      <c r="H40" s="37" t="s">
        <v>589</v>
      </c>
      <c r="I40" s="37">
        <v>0</v>
      </c>
      <c r="J40" s="38">
        <v>0.22</v>
      </c>
      <c r="K40" s="22"/>
      <c r="L40" s="22"/>
      <c r="M40" s="22"/>
      <c r="N40" s="22"/>
      <c r="O40" s="22"/>
      <c r="P40" s="22"/>
    </row>
    <row r="41" spans="1:16" ht="39" customHeight="1" x14ac:dyDescent="0.15">
      <c r="A41" s="22"/>
      <c r="B41" s="35"/>
      <c r="C41" s="1201" t="s">
        <v>590</v>
      </c>
      <c r="D41" s="1202"/>
      <c r="E41" s="1203"/>
      <c r="F41" s="36">
        <v>0</v>
      </c>
      <c r="G41" s="37">
        <v>0</v>
      </c>
      <c r="H41" s="37">
        <v>0</v>
      </c>
      <c r="I41" s="37">
        <v>0</v>
      </c>
      <c r="J41" s="38">
        <v>0.01</v>
      </c>
      <c r="K41" s="22"/>
      <c r="L41" s="22"/>
      <c r="M41" s="22"/>
      <c r="N41" s="22"/>
      <c r="O41" s="22"/>
      <c r="P41" s="22"/>
    </row>
    <row r="42" spans="1:16" ht="39" customHeight="1" x14ac:dyDescent="0.15">
      <c r="A42" s="22"/>
      <c r="B42" s="39"/>
      <c r="C42" s="1201" t="s">
        <v>591</v>
      </c>
      <c r="D42" s="1202"/>
      <c r="E42" s="1203"/>
      <c r="F42" s="36" t="s">
        <v>528</v>
      </c>
      <c r="G42" s="37" t="s">
        <v>528</v>
      </c>
      <c r="H42" s="37" t="s">
        <v>528</v>
      </c>
      <c r="I42" s="37" t="s">
        <v>528</v>
      </c>
      <c r="J42" s="38" t="s">
        <v>528</v>
      </c>
      <c r="K42" s="22"/>
      <c r="L42" s="22"/>
      <c r="M42" s="22"/>
      <c r="N42" s="22"/>
      <c r="O42" s="22"/>
      <c r="P42" s="22"/>
    </row>
    <row r="43" spans="1:16" ht="39" customHeight="1" thickBot="1" x14ac:dyDescent="0.2">
      <c r="A43" s="22"/>
      <c r="B43" s="40"/>
      <c r="C43" s="1204" t="s">
        <v>592</v>
      </c>
      <c r="D43" s="1205"/>
      <c r="E43" s="1206"/>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jU3H7rFKATOrW38KTO1eEVpR58zBsT2RmurWddadZHpyQmsI598crpdEQzrVciqGywRXGH4Xb/EFGWgngIwvA==" saltValue="031+I6cJcljQEh27DLC2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09" t="s">
        <v>11</v>
      </c>
      <c r="C45" s="1210"/>
      <c r="D45" s="58"/>
      <c r="E45" s="1215" t="s">
        <v>12</v>
      </c>
      <c r="F45" s="1215"/>
      <c r="G45" s="1215"/>
      <c r="H45" s="1215"/>
      <c r="I45" s="1215"/>
      <c r="J45" s="1216"/>
      <c r="K45" s="59">
        <v>6317</v>
      </c>
      <c r="L45" s="60">
        <v>6626</v>
      </c>
      <c r="M45" s="60">
        <v>6959</v>
      </c>
      <c r="N45" s="60">
        <v>7051</v>
      </c>
      <c r="O45" s="61">
        <v>6946</v>
      </c>
      <c r="P45" s="48"/>
      <c r="Q45" s="48"/>
      <c r="R45" s="48"/>
      <c r="S45" s="48"/>
      <c r="T45" s="48"/>
      <c r="U45" s="48"/>
    </row>
    <row r="46" spans="1:21" ht="30.75" customHeight="1" x14ac:dyDescent="0.15">
      <c r="A46" s="48"/>
      <c r="B46" s="1211"/>
      <c r="C46" s="1212"/>
      <c r="D46" s="62"/>
      <c r="E46" s="1217" t="s">
        <v>13</v>
      </c>
      <c r="F46" s="1217"/>
      <c r="G46" s="1217"/>
      <c r="H46" s="1217"/>
      <c r="I46" s="1217"/>
      <c r="J46" s="1218"/>
      <c r="K46" s="63" t="s">
        <v>528</v>
      </c>
      <c r="L46" s="64" t="s">
        <v>528</v>
      </c>
      <c r="M46" s="64" t="s">
        <v>528</v>
      </c>
      <c r="N46" s="64" t="s">
        <v>528</v>
      </c>
      <c r="O46" s="65" t="s">
        <v>528</v>
      </c>
      <c r="P46" s="48"/>
      <c r="Q46" s="48"/>
      <c r="R46" s="48"/>
      <c r="S46" s="48"/>
      <c r="T46" s="48"/>
      <c r="U46" s="48"/>
    </row>
    <row r="47" spans="1:21" ht="30.75" customHeight="1" x14ac:dyDescent="0.15">
      <c r="A47" s="48"/>
      <c r="B47" s="1211"/>
      <c r="C47" s="1212"/>
      <c r="D47" s="62"/>
      <c r="E47" s="1217" t="s">
        <v>14</v>
      </c>
      <c r="F47" s="1217"/>
      <c r="G47" s="1217"/>
      <c r="H47" s="1217"/>
      <c r="I47" s="1217"/>
      <c r="J47" s="1218"/>
      <c r="K47" s="63" t="s">
        <v>528</v>
      </c>
      <c r="L47" s="64" t="s">
        <v>528</v>
      </c>
      <c r="M47" s="64" t="s">
        <v>528</v>
      </c>
      <c r="N47" s="64" t="s">
        <v>528</v>
      </c>
      <c r="O47" s="65" t="s">
        <v>528</v>
      </c>
      <c r="P47" s="48"/>
      <c r="Q47" s="48"/>
      <c r="R47" s="48"/>
      <c r="S47" s="48"/>
      <c r="T47" s="48"/>
      <c r="U47" s="48"/>
    </row>
    <row r="48" spans="1:21" ht="30.75" customHeight="1" x14ac:dyDescent="0.15">
      <c r="A48" s="48"/>
      <c r="B48" s="1211"/>
      <c r="C48" s="1212"/>
      <c r="D48" s="62"/>
      <c r="E48" s="1217" t="s">
        <v>15</v>
      </c>
      <c r="F48" s="1217"/>
      <c r="G48" s="1217"/>
      <c r="H48" s="1217"/>
      <c r="I48" s="1217"/>
      <c r="J48" s="1218"/>
      <c r="K48" s="63">
        <v>3935</v>
      </c>
      <c r="L48" s="64">
        <v>3939</v>
      </c>
      <c r="M48" s="64">
        <v>3916</v>
      </c>
      <c r="N48" s="64">
        <v>3889</v>
      </c>
      <c r="O48" s="65">
        <v>3864</v>
      </c>
      <c r="P48" s="48"/>
      <c r="Q48" s="48"/>
      <c r="R48" s="48"/>
      <c r="S48" s="48"/>
      <c r="T48" s="48"/>
      <c r="U48" s="48"/>
    </row>
    <row r="49" spans="1:21" ht="30.75" customHeight="1" x14ac:dyDescent="0.15">
      <c r="A49" s="48"/>
      <c r="B49" s="1211"/>
      <c r="C49" s="1212"/>
      <c r="D49" s="62"/>
      <c r="E49" s="1217" t="s">
        <v>16</v>
      </c>
      <c r="F49" s="1217"/>
      <c r="G49" s="1217"/>
      <c r="H49" s="1217"/>
      <c r="I49" s="1217"/>
      <c r="J49" s="1218"/>
      <c r="K49" s="63">
        <v>79</v>
      </c>
      <c r="L49" s="64">
        <v>85</v>
      </c>
      <c r="M49" s="64">
        <v>137</v>
      </c>
      <c r="N49" s="64">
        <v>194</v>
      </c>
      <c r="O49" s="65">
        <v>228</v>
      </c>
      <c r="P49" s="48"/>
      <c r="Q49" s="48"/>
      <c r="R49" s="48"/>
      <c r="S49" s="48"/>
      <c r="T49" s="48"/>
      <c r="U49" s="48"/>
    </row>
    <row r="50" spans="1:21" ht="30.75" customHeight="1" x14ac:dyDescent="0.15">
      <c r="A50" s="48"/>
      <c r="B50" s="1211"/>
      <c r="C50" s="1212"/>
      <c r="D50" s="62"/>
      <c r="E50" s="1217" t="s">
        <v>17</v>
      </c>
      <c r="F50" s="1217"/>
      <c r="G50" s="1217"/>
      <c r="H50" s="1217"/>
      <c r="I50" s="1217"/>
      <c r="J50" s="1218"/>
      <c r="K50" s="63">
        <v>493</v>
      </c>
      <c r="L50" s="64">
        <v>411</v>
      </c>
      <c r="M50" s="64">
        <v>194</v>
      </c>
      <c r="N50" s="64">
        <v>2</v>
      </c>
      <c r="O50" s="65" t="s">
        <v>528</v>
      </c>
      <c r="P50" s="48"/>
      <c r="Q50" s="48"/>
      <c r="R50" s="48"/>
      <c r="S50" s="48"/>
      <c r="T50" s="48"/>
      <c r="U50" s="48"/>
    </row>
    <row r="51" spans="1:21" ht="30.75" customHeight="1" x14ac:dyDescent="0.15">
      <c r="A51" s="48"/>
      <c r="B51" s="1213"/>
      <c r="C51" s="1214"/>
      <c r="D51" s="66"/>
      <c r="E51" s="1217" t="s">
        <v>18</v>
      </c>
      <c r="F51" s="1217"/>
      <c r="G51" s="1217"/>
      <c r="H51" s="1217"/>
      <c r="I51" s="1217"/>
      <c r="J51" s="1218"/>
      <c r="K51" s="63" t="s">
        <v>528</v>
      </c>
      <c r="L51" s="64" t="s">
        <v>528</v>
      </c>
      <c r="M51" s="64" t="s">
        <v>528</v>
      </c>
      <c r="N51" s="64">
        <v>0</v>
      </c>
      <c r="O51" s="65" t="s">
        <v>528</v>
      </c>
      <c r="P51" s="48"/>
      <c r="Q51" s="48"/>
      <c r="R51" s="48"/>
      <c r="S51" s="48"/>
      <c r="T51" s="48"/>
      <c r="U51" s="48"/>
    </row>
    <row r="52" spans="1:21" ht="30.75" customHeight="1" x14ac:dyDescent="0.15">
      <c r="A52" s="48"/>
      <c r="B52" s="1219" t="s">
        <v>19</v>
      </c>
      <c r="C52" s="1220"/>
      <c r="D52" s="66"/>
      <c r="E52" s="1217" t="s">
        <v>20</v>
      </c>
      <c r="F52" s="1217"/>
      <c r="G52" s="1217"/>
      <c r="H52" s="1217"/>
      <c r="I52" s="1217"/>
      <c r="J52" s="1218"/>
      <c r="K52" s="63">
        <v>8397</v>
      </c>
      <c r="L52" s="64">
        <v>8339</v>
      </c>
      <c r="M52" s="64">
        <v>8690</v>
      </c>
      <c r="N52" s="64">
        <v>8861</v>
      </c>
      <c r="O52" s="65">
        <v>8816</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2427</v>
      </c>
      <c r="L53" s="69">
        <v>2722</v>
      </c>
      <c r="M53" s="69">
        <v>2516</v>
      </c>
      <c r="N53" s="69">
        <v>2275</v>
      </c>
      <c r="O53" s="70">
        <v>2222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593</v>
      </c>
      <c r="L56" s="80" t="s">
        <v>594</v>
      </c>
      <c r="M56" s="80" t="s">
        <v>595</v>
      </c>
      <c r="N56" s="80" t="s">
        <v>596</v>
      </c>
      <c r="O56" s="81" t="s">
        <v>597</v>
      </c>
      <c r="P56" s="48"/>
      <c r="Q56" s="48"/>
      <c r="R56" s="48"/>
      <c r="S56" s="48"/>
      <c r="T56" s="48"/>
      <c r="U56" s="48"/>
    </row>
    <row r="57" spans="1:21" ht="31.5" customHeight="1" x14ac:dyDescent="0.15">
      <c r="B57" s="1225" t="s">
        <v>25</v>
      </c>
      <c r="C57" s="1226"/>
      <c r="D57" s="1229" t="s">
        <v>26</v>
      </c>
      <c r="E57" s="1230"/>
      <c r="F57" s="1230"/>
      <c r="G57" s="1230"/>
      <c r="H57" s="1230"/>
      <c r="I57" s="1230"/>
      <c r="J57" s="1231"/>
      <c r="K57" s="82" t="s">
        <v>625</v>
      </c>
      <c r="L57" s="83" t="s">
        <v>625</v>
      </c>
      <c r="M57" s="83" t="s">
        <v>625</v>
      </c>
      <c r="N57" s="83" t="s">
        <v>625</v>
      </c>
      <c r="O57" s="84" t="s">
        <v>625</v>
      </c>
    </row>
    <row r="58" spans="1:21" ht="31.5" customHeight="1" thickBot="1" x14ac:dyDescent="0.2">
      <c r="B58" s="1227"/>
      <c r="C58" s="1228"/>
      <c r="D58" s="1232" t="s">
        <v>27</v>
      </c>
      <c r="E58" s="1233"/>
      <c r="F58" s="1233"/>
      <c r="G58" s="1233"/>
      <c r="H58" s="1233"/>
      <c r="I58" s="1233"/>
      <c r="J58" s="1234"/>
      <c r="K58" s="85" t="s">
        <v>625</v>
      </c>
      <c r="L58" s="86" t="s">
        <v>625</v>
      </c>
      <c r="M58" s="86" t="s">
        <v>625</v>
      </c>
      <c r="N58" s="86" t="s">
        <v>625</v>
      </c>
      <c r="O58" s="87" t="s">
        <v>625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zPgVc+2k/ROpvsOBS2w7uiMjfIUMwma49rLdoBOms9lDVlaMAsNxBP0VyNlGw4vRqpPXAOmPsCtqQsx9I7eQ==" saltValue="RCrqjm8QTo/apEWcXJY8p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569</v>
      </c>
      <c r="J40" s="99" t="s">
        <v>570</v>
      </c>
      <c r="K40" s="99" t="s">
        <v>571</v>
      </c>
      <c r="L40" s="99" t="s">
        <v>572</v>
      </c>
      <c r="M40" s="100" t="s">
        <v>573</v>
      </c>
    </row>
    <row r="41" spans="2:13" ht="27.75" customHeight="1" x14ac:dyDescent="0.15">
      <c r="B41" s="1235" t="s">
        <v>30</v>
      </c>
      <c r="C41" s="1236"/>
      <c r="D41" s="101"/>
      <c r="E41" s="1241" t="s">
        <v>31</v>
      </c>
      <c r="F41" s="1241"/>
      <c r="G41" s="1241"/>
      <c r="H41" s="1242"/>
      <c r="I41" s="102">
        <v>73795</v>
      </c>
      <c r="J41" s="103">
        <v>75341</v>
      </c>
      <c r="K41" s="103">
        <v>75555</v>
      </c>
      <c r="L41" s="103">
        <v>77481</v>
      </c>
      <c r="M41" s="104">
        <v>79083</v>
      </c>
    </row>
    <row r="42" spans="2:13" ht="27.75" customHeight="1" x14ac:dyDescent="0.15">
      <c r="B42" s="1237"/>
      <c r="C42" s="1238"/>
      <c r="D42" s="105"/>
      <c r="E42" s="1243" t="s">
        <v>32</v>
      </c>
      <c r="F42" s="1243"/>
      <c r="G42" s="1243"/>
      <c r="H42" s="1244"/>
      <c r="I42" s="106">
        <v>611</v>
      </c>
      <c r="J42" s="107">
        <v>194</v>
      </c>
      <c r="K42" s="107">
        <v>2</v>
      </c>
      <c r="L42" s="107" t="s">
        <v>528</v>
      </c>
      <c r="M42" s="108" t="s">
        <v>528</v>
      </c>
    </row>
    <row r="43" spans="2:13" ht="27.75" customHeight="1" x14ac:dyDescent="0.15">
      <c r="B43" s="1237"/>
      <c r="C43" s="1238"/>
      <c r="D43" s="105"/>
      <c r="E43" s="1243" t="s">
        <v>33</v>
      </c>
      <c r="F43" s="1243"/>
      <c r="G43" s="1243"/>
      <c r="H43" s="1244"/>
      <c r="I43" s="106">
        <v>44274</v>
      </c>
      <c r="J43" s="107">
        <v>42675</v>
      </c>
      <c r="K43" s="107">
        <v>40863</v>
      </c>
      <c r="L43" s="107">
        <v>39361</v>
      </c>
      <c r="M43" s="108">
        <v>37251</v>
      </c>
    </row>
    <row r="44" spans="2:13" ht="27.75" customHeight="1" x14ac:dyDescent="0.15">
      <c r="B44" s="1237"/>
      <c r="C44" s="1238"/>
      <c r="D44" s="105"/>
      <c r="E44" s="1243" t="s">
        <v>34</v>
      </c>
      <c r="F44" s="1243"/>
      <c r="G44" s="1243"/>
      <c r="H44" s="1244"/>
      <c r="I44" s="106">
        <v>2023</v>
      </c>
      <c r="J44" s="107">
        <v>4930</v>
      </c>
      <c r="K44" s="107">
        <v>8168</v>
      </c>
      <c r="L44" s="107">
        <v>8303</v>
      </c>
      <c r="M44" s="108">
        <v>8553</v>
      </c>
    </row>
    <row r="45" spans="2:13" ht="27.75" customHeight="1" x14ac:dyDescent="0.15">
      <c r="B45" s="1237"/>
      <c r="C45" s="1238"/>
      <c r="D45" s="105"/>
      <c r="E45" s="1243" t="s">
        <v>35</v>
      </c>
      <c r="F45" s="1243"/>
      <c r="G45" s="1243"/>
      <c r="H45" s="1244"/>
      <c r="I45" s="106">
        <v>12709</v>
      </c>
      <c r="J45" s="107">
        <v>12564</v>
      </c>
      <c r="K45" s="107">
        <v>12716</v>
      </c>
      <c r="L45" s="107">
        <v>12116</v>
      </c>
      <c r="M45" s="108">
        <v>11913</v>
      </c>
    </row>
    <row r="46" spans="2:13" ht="27.75" customHeight="1" x14ac:dyDescent="0.15">
      <c r="B46" s="1237"/>
      <c r="C46" s="1238"/>
      <c r="D46" s="109"/>
      <c r="E46" s="1243" t="s">
        <v>36</v>
      </c>
      <c r="F46" s="1243"/>
      <c r="G46" s="1243"/>
      <c r="H46" s="1244"/>
      <c r="I46" s="106">
        <v>20</v>
      </c>
      <c r="J46" s="107">
        <v>17</v>
      </c>
      <c r="K46" s="107">
        <v>15</v>
      </c>
      <c r="L46" s="107">
        <v>14</v>
      </c>
      <c r="M46" s="108">
        <v>13</v>
      </c>
    </row>
    <row r="47" spans="2:13" ht="27.75" customHeight="1" x14ac:dyDescent="0.15">
      <c r="B47" s="1237"/>
      <c r="C47" s="1238"/>
      <c r="D47" s="110"/>
      <c r="E47" s="1245" t="s">
        <v>37</v>
      </c>
      <c r="F47" s="1246"/>
      <c r="G47" s="1246"/>
      <c r="H47" s="1247"/>
      <c r="I47" s="106" t="s">
        <v>528</v>
      </c>
      <c r="J47" s="107" t="s">
        <v>528</v>
      </c>
      <c r="K47" s="107" t="s">
        <v>528</v>
      </c>
      <c r="L47" s="107" t="s">
        <v>528</v>
      </c>
      <c r="M47" s="108" t="s">
        <v>528</v>
      </c>
    </row>
    <row r="48" spans="2:13" ht="27.75" customHeight="1" x14ac:dyDescent="0.15">
      <c r="B48" s="1237"/>
      <c r="C48" s="1238"/>
      <c r="D48" s="105"/>
      <c r="E48" s="1243" t="s">
        <v>38</v>
      </c>
      <c r="F48" s="1243"/>
      <c r="G48" s="1243"/>
      <c r="H48" s="1244"/>
      <c r="I48" s="106" t="s">
        <v>528</v>
      </c>
      <c r="J48" s="107" t="s">
        <v>528</v>
      </c>
      <c r="K48" s="107" t="s">
        <v>528</v>
      </c>
      <c r="L48" s="107" t="s">
        <v>528</v>
      </c>
      <c r="M48" s="108" t="s">
        <v>528</v>
      </c>
    </row>
    <row r="49" spans="2:13" ht="27.75" customHeight="1" x14ac:dyDescent="0.15">
      <c r="B49" s="1239"/>
      <c r="C49" s="1240"/>
      <c r="D49" s="105"/>
      <c r="E49" s="1243" t="s">
        <v>39</v>
      </c>
      <c r="F49" s="1243"/>
      <c r="G49" s="1243"/>
      <c r="H49" s="1244"/>
      <c r="I49" s="106" t="s">
        <v>528</v>
      </c>
      <c r="J49" s="107" t="s">
        <v>528</v>
      </c>
      <c r="K49" s="107" t="s">
        <v>528</v>
      </c>
      <c r="L49" s="107" t="s">
        <v>528</v>
      </c>
      <c r="M49" s="108" t="s">
        <v>528</v>
      </c>
    </row>
    <row r="50" spans="2:13" ht="27.75" customHeight="1" x14ac:dyDescent="0.15">
      <c r="B50" s="1248" t="s">
        <v>40</v>
      </c>
      <c r="C50" s="1249"/>
      <c r="D50" s="111"/>
      <c r="E50" s="1243" t="s">
        <v>41</v>
      </c>
      <c r="F50" s="1243"/>
      <c r="G50" s="1243"/>
      <c r="H50" s="1244"/>
      <c r="I50" s="106">
        <v>6825</v>
      </c>
      <c r="J50" s="107">
        <v>7776</v>
      </c>
      <c r="K50" s="107">
        <v>8013</v>
      </c>
      <c r="L50" s="107">
        <v>7163</v>
      </c>
      <c r="M50" s="108">
        <v>7522</v>
      </c>
    </row>
    <row r="51" spans="2:13" ht="27.75" customHeight="1" x14ac:dyDescent="0.15">
      <c r="B51" s="1237"/>
      <c r="C51" s="1238"/>
      <c r="D51" s="105"/>
      <c r="E51" s="1243" t="s">
        <v>42</v>
      </c>
      <c r="F51" s="1243"/>
      <c r="G51" s="1243"/>
      <c r="H51" s="1244"/>
      <c r="I51" s="106">
        <v>16427</v>
      </c>
      <c r="J51" s="107">
        <v>15810</v>
      </c>
      <c r="K51" s="107">
        <v>15832</v>
      </c>
      <c r="L51" s="107">
        <v>15626</v>
      </c>
      <c r="M51" s="108">
        <v>16333</v>
      </c>
    </row>
    <row r="52" spans="2:13" ht="27.75" customHeight="1" x14ac:dyDescent="0.15">
      <c r="B52" s="1239"/>
      <c r="C52" s="1240"/>
      <c r="D52" s="105"/>
      <c r="E52" s="1243" t="s">
        <v>43</v>
      </c>
      <c r="F52" s="1243"/>
      <c r="G52" s="1243"/>
      <c r="H52" s="1244"/>
      <c r="I52" s="106">
        <v>87075</v>
      </c>
      <c r="J52" s="107">
        <v>87995</v>
      </c>
      <c r="K52" s="107">
        <v>88603</v>
      </c>
      <c r="L52" s="107">
        <v>86924</v>
      </c>
      <c r="M52" s="108">
        <v>85019</v>
      </c>
    </row>
    <row r="53" spans="2:13" ht="27.75" customHeight="1" thickBot="1" x14ac:dyDescent="0.2">
      <c r="B53" s="1250" t="s">
        <v>21</v>
      </c>
      <c r="C53" s="1251"/>
      <c r="D53" s="112"/>
      <c r="E53" s="1252" t="s">
        <v>44</v>
      </c>
      <c r="F53" s="1252"/>
      <c r="G53" s="1252"/>
      <c r="H53" s="1253"/>
      <c r="I53" s="113">
        <v>23104</v>
      </c>
      <c r="J53" s="114">
        <v>24139</v>
      </c>
      <c r="K53" s="114">
        <v>24871</v>
      </c>
      <c r="L53" s="114">
        <v>27562</v>
      </c>
      <c r="M53" s="115">
        <v>27940</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xZ74J3pAh5nIxWPHILePW1Oc8+W5t59fJYbQx9oSdO7v5KSMSrfMvEylbqK1oeAWqsCzy/WIvZYro6kkzkkLQ==" saltValue="arEMlt2wFvviMsoGiM7A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571</v>
      </c>
      <c r="G54" s="124" t="s">
        <v>572</v>
      </c>
      <c r="H54" s="125" t="s">
        <v>573</v>
      </c>
    </row>
    <row r="55" spans="2:8" ht="52.5" customHeight="1" x14ac:dyDescent="0.15">
      <c r="B55" s="126"/>
      <c r="C55" s="1262" t="s">
        <v>47</v>
      </c>
      <c r="D55" s="1262"/>
      <c r="E55" s="1263"/>
      <c r="F55" s="127">
        <v>3016</v>
      </c>
      <c r="G55" s="127">
        <v>2188</v>
      </c>
      <c r="H55" s="128">
        <v>2449</v>
      </c>
    </row>
    <row r="56" spans="2:8" ht="52.5" customHeight="1" x14ac:dyDescent="0.15">
      <c r="B56" s="129"/>
      <c r="C56" s="1264" t="s">
        <v>48</v>
      </c>
      <c r="D56" s="1264"/>
      <c r="E56" s="1265"/>
      <c r="F56" s="130">
        <v>34</v>
      </c>
      <c r="G56" s="130">
        <v>34</v>
      </c>
      <c r="H56" s="131">
        <v>34</v>
      </c>
    </row>
    <row r="57" spans="2:8" ht="53.25" customHeight="1" x14ac:dyDescent="0.15">
      <c r="B57" s="129"/>
      <c r="C57" s="1266" t="s">
        <v>49</v>
      </c>
      <c r="D57" s="1266"/>
      <c r="E57" s="1267"/>
      <c r="F57" s="132">
        <v>5339</v>
      </c>
      <c r="G57" s="132">
        <v>4799</v>
      </c>
      <c r="H57" s="133">
        <v>4233</v>
      </c>
    </row>
    <row r="58" spans="2:8" ht="45.75" customHeight="1" x14ac:dyDescent="0.15">
      <c r="B58" s="134"/>
      <c r="C58" s="1254" t="s">
        <v>631</v>
      </c>
      <c r="D58" s="1255"/>
      <c r="E58" s="1256"/>
      <c r="F58" s="135">
        <v>2644</v>
      </c>
      <c r="G58" s="135">
        <v>2305</v>
      </c>
      <c r="H58" s="136">
        <v>1856</v>
      </c>
    </row>
    <row r="59" spans="2:8" ht="45.75" customHeight="1" x14ac:dyDescent="0.15">
      <c r="B59" s="134"/>
      <c r="C59" s="1254" t="s">
        <v>632</v>
      </c>
      <c r="D59" s="1255"/>
      <c r="E59" s="1256"/>
      <c r="F59" s="135">
        <v>997</v>
      </c>
      <c r="G59" s="135">
        <v>997</v>
      </c>
      <c r="H59" s="136">
        <v>997</v>
      </c>
    </row>
    <row r="60" spans="2:8" ht="45.75" customHeight="1" x14ac:dyDescent="0.15">
      <c r="B60" s="134"/>
      <c r="C60" s="1254" t="s">
        <v>633</v>
      </c>
      <c r="D60" s="1255"/>
      <c r="E60" s="1256"/>
      <c r="F60" s="135">
        <v>873</v>
      </c>
      <c r="G60" s="135">
        <v>644</v>
      </c>
      <c r="H60" s="136">
        <v>505</v>
      </c>
    </row>
    <row r="61" spans="2:8" ht="45.75" customHeight="1" x14ac:dyDescent="0.15">
      <c r="B61" s="134"/>
      <c r="C61" s="1254" t="s">
        <v>634</v>
      </c>
      <c r="D61" s="1255"/>
      <c r="E61" s="1256"/>
      <c r="F61" s="135">
        <v>210</v>
      </c>
      <c r="G61" s="135">
        <v>210</v>
      </c>
      <c r="H61" s="136">
        <v>203</v>
      </c>
    </row>
    <row r="62" spans="2:8" ht="45.75" customHeight="1" thickBot="1" x14ac:dyDescent="0.2">
      <c r="B62" s="137"/>
      <c r="C62" s="1257" t="s">
        <v>635</v>
      </c>
      <c r="D62" s="1258"/>
      <c r="E62" s="1259"/>
      <c r="F62" s="138">
        <v>213</v>
      </c>
      <c r="G62" s="138">
        <v>204</v>
      </c>
      <c r="H62" s="139">
        <v>193</v>
      </c>
    </row>
    <row r="63" spans="2:8" ht="52.5" customHeight="1" thickBot="1" x14ac:dyDescent="0.2">
      <c r="B63" s="140"/>
      <c r="C63" s="1260" t="s">
        <v>50</v>
      </c>
      <c r="D63" s="1260"/>
      <c r="E63" s="1261"/>
      <c r="F63" s="141">
        <v>8389</v>
      </c>
      <c r="G63" s="141">
        <v>7021</v>
      </c>
      <c r="H63" s="142">
        <v>6716</v>
      </c>
    </row>
    <row r="64" spans="2:8" ht="15" customHeight="1" x14ac:dyDescent="0.15"/>
    <row r="65" ht="0" hidden="1" customHeight="1" x14ac:dyDescent="0.15"/>
    <row r="66" ht="0" hidden="1" customHeight="1" x14ac:dyDescent="0.15"/>
  </sheetData>
  <sheetProtection algorithmName="SHA-512" hashValue="EuOY86V6vs1fOswv4eOSZt7x7H5hCn/5itOObzL1U9HeLBdoBTilJwISd49SvlCXmxlKjT8vQUJ6INhNa6ryDQ==" saltValue="djEcZ0xRk15GOTxQdJjMz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566</v>
      </c>
      <c r="G2" s="156"/>
      <c r="H2" s="157"/>
    </row>
    <row r="3" spans="1:8" x14ac:dyDescent="0.15">
      <c r="A3" s="153" t="s">
        <v>559</v>
      </c>
      <c r="B3" s="158"/>
      <c r="C3" s="159"/>
      <c r="D3" s="160">
        <v>51748</v>
      </c>
      <c r="E3" s="161"/>
      <c r="F3" s="162">
        <v>41862</v>
      </c>
      <c r="G3" s="163"/>
      <c r="H3" s="164"/>
    </row>
    <row r="4" spans="1:8" x14ac:dyDescent="0.15">
      <c r="A4" s="165"/>
      <c r="B4" s="166"/>
      <c r="C4" s="167"/>
      <c r="D4" s="168">
        <v>26060</v>
      </c>
      <c r="E4" s="169"/>
      <c r="F4" s="170">
        <v>23710</v>
      </c>
      <c r="G4" s="171"/>
      <c r="H4" s="172"/>
    </row>
    <row r="5" spans="1:8" x14ac:dyDescent="0.15">
      <c r="A5" s="153" t="s">
        <v>561</v>
      </c>
      <c r="B5" s="158"/>
      <c r="C5" s="159"/>
      <c r="D5" s="160">
        <v>49480</v>
      </c>
      <c r="E5" s="161"/>
      <c r="F5" s="162">
        <v>43554</v>
      </c>
      <c r="G5" s="163"/>
      <c r="H5" s="164"/>
    </row>
    <row r="6" spans="1:8" x14ac:dyDescent="0.15">
      <c r="A6" s="165"/>
      <c r="B6" s="166"/>
      <c r="C6" s="167"/>
      <c r="D6" s="168">
        <v>24570</v>
      </c>
      <c r="E6" s="169"/>
      <c r="F6" s="170">
        <v>24811</v>
      </c>
      <c r="G6" s="171"/>
      <c r="H6" s="172"/>
    </row>
    <row r="7" spans="1:8" x14ac:dyDescent="0.15">
      <c r="A7" s="153" t="s">
        <v>562</v>
      </c>
      <c r="B7" s="158"/>
      <c r="C7" s="159"/>
      <c r="D7" s="160">
        <v>40452</v>
      </c>
      <c r="E7" s="161"/>
      <c r="F7" s="162">
        <v>42581</v>
      </c>
      <c r="G7" s="163"/>
      <c r="H7" s="164"/>
    </row>
    <row r="8" spans="1:8" x14ac:dyDescent="0.15">
      <c r="A8" s="165"/>
      <c r="B8" s="166"/>
      <c r="C8" s="167"/>
      <c r="D8" s="168">
        <v>25075</v>
      </c>
      <c r="E8" s="169"/>
      <c r="F8" s="170">
        <v>24354</v>
      </c>
      <c r="G8" s="171"/>
      <c r="H8" s="172"/>
    </row>
    <row r="9" spans="1:8" x14ac:dyDescent="0.15">
      <c r="A9" s="153" t="s">
        <v>563</v>
      </c>
      <c r="B9" s="158"/>
      <c r="C9" s="159"/>
      <c r="D9" s="160">
        <v>54534</v>
      </c>
      <c r="E9" s="161"/>
      <c r="F9" s="162">
        <v>45426</v>
      </c>
      <c r="G9" s="163"/>
      <c r="H9" s="164"/>
    </row>
    <row r="10" spans="1:8" x14ac:dyDescent="0.15">
      <c r="A10" s="165"/>
      <c r="B10" s="166"/>
      <c r="C10" s="167"/>
      <c r="D10" s="168">
        <v>24346</v>
      </c>
      <c r="E10" s="169"/>
      <c r="F10" s="170">
        <v>24508</v>
      </c>
      <c r="G10" s="171"/>
      <c r="H10" s="172"/>
    </row>
    <row r="11" spans="1:8" x14ac:dyDescent="0.15">
      <c r="A11" s="153" t="s">
        <v>564</v>
      </c>
      <c r="B11" s="158"/>
      <c r="C11" s="159"/>
      <c r="D11" s="160">
        <v>48377</v>
      </c>
      <c r="E11" s="161"/>
      <c r="F11" s="162">
        <v>45022</v>
      </c>
      <c r="G11" s="163"/>
      <c r="H11" s="164"/>
    </row>
    <row r="12" spans="1:8" x14ac:dyDescent="0.15">
      <c r="A12" s="165"/>
      <c r="B12" s="166"/>
      <c r="C12" s="173"/>
      <c r="D12" s="168">
        <v>25077</v>
      </c>
      <c r="E12" s="169"/>
      <c r="F12" s="170">
        <v>25247</v>
      </c>
      <c r="G12" s="171"/>
      <c r="H12" s="172"/>
    </row>
    <row r="13" spans="1:8" x14ac:dyDescent="0.15">
      <c r="A13" s="153"/>
      <c r="B13" s="158"/>
      <c r="C13" s="174"/>
      <c r="D13" s="175">
        <v>48918</v>
      </c>
      <c r="E13" s="176"/>
      <c r="F13" s="177">
        <v>43689</v>
      </c>
      <c r="G13" s="178"/>
      <c r="H13" s="164"/>
    </row>
    <row r="14" spans="1:8" x14ac:dyDescent="0.15">
      <c r="A14" s="165"/>
      <c r="B14" s="166"/>
      <c r="C14" s="167"/>
      <c r="D14" s="168">
        <v>25026</v>
      </c>
      <c r="E14" s="169"/>
      <c r="F14" s="170">
        <v>24526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2.2200000000000002</v>
      </c>
      <c r="C19" s="179">
        <f>ROUND(VALUE(SUBSTITUTE(実質収支比率等に係る経年分析!G$48,"▲","-")),2)</f>
        <v>2.1</v>
      </c>
      <c r="D19" s="179">
        <f>ROUND(VALUE(SUBSTITUTE(実質収支比率等に係る経年分析!H$48,"▲","-")),2)</f>
        <v>0.51</v>
      </c>
      <c r="E19" s="179">
        <f>ROUND(VALUE(SUBSTITUTE(実質収支比率等に係る経年分析!I$48,"▲","-")),2)</f>
        <v>1.24</v>
      </c>
      <c r="F19" s="179">
        <f>ROUND(VALUE(SUBSTITUTE(実質収支比率等に係る経年分析!J$48,"▲","-")),2)</f>
        <v>1.64</v>
      </c>
    </row>
    <row r="20" spans="1:11" x14ac:dyDescent="0.15">
      <c r="A20" s="179" t="s">
        <v>54</v>
      </c>
      <c r="B20" s="179">
        <f>ROUND(VALUE(SUBSTITUTE(実質収支比率等に係る経年分析!F$47,"▲","-")),2)</f>
        <v>7.17</v>
      </c>
      <c r="C20" s="179">
        <f>ROUND(VALUE(SUBSTITUTE(実質収支比率等に係る経年分析!G$47,"▲","-")),2)</f>
        <v>8.2899999999999991</v>
      </c>
      <c r="D20" s="179">
        <f>ROUND(VALUE(SUBSTITUTE(実質収支比率等に係る経年分析!H$47,"▲","-")),2)</f>
        <v>7.2</v>
      </c>
      <c r="E20" s="179">
        <f>ROUND(VALUE(SUBSTITUTE(実質収支比率等に係る経年分析!I$47,"▲","-")),2)</f>
        <v>5.22</v>
      </c>
      <c r="F20" s="179">
        <f>ROUND(VALUE(SUBSTITUTE(実質収支比率等に係る経年分析!J$47,"▲","-")),2)</f>
        <v>5.84</v>
      </c>
    </row>
    <row r="21" spans="1:11" x14ac:dyDescent="0.15">
      <c r="A21" s="179" t="s">
        <v>55</v>
      </c>
      <c r="B21" s="179">
        <f>IF(ISNUMBER(VALUE(SUBSTITUTE(実質収支比率等に係る経年分析!F$49,"▲","-"))),ROUND(VALUE(SUBSTITUTE(実質収支比率等に係る経年分析!F$49,"▲","-")),2),NA())</f>
        <v>-0.61</v>
      </c>
      <c r="C21" s="179">
        <f>IF(ISNUMBER(VALUE(SUBSTITUTE(実質収支比率等に係る経年分析!G$49,"▲","-"))),ROUND(VALUE(SUBSTITUTE(実質収支比率等に係る経年分析!G$49,"▲","-")),2),NA())</f>
        <v>-0.1</v>
      </c>
      <c r="D21" s="179">
        <f>IF(ISNUMBER(VALUE(SUBSTITUTE(実質収支比率等に係る経年分析!H$49,"▲","-"))),ROUND(VALUE(SUBSTITUTE(実質収支比率等に係る経年分析!H$49,"▲","-")),2),NA())</f>
        <v>-3.65</v>
      </c>
      <c r="E21" s="179">
        <f>IF(ISNUMBER(VALUE(SUBSTITUTE(実質収支比率等に係る経年分析!I$49,"▲","-"))),ROUND(VALUE(SUBSTITUTE(実質収支比率等に係る経年分析!I$49,"▲","-")),2),NA())</f>
        <v>-1.54</v>
      </c>
      <c r="F21" s="179">
        <f>IF(ISNUMBER(VALUE(SUBSTITUTE(実質収支比率等に係る経年分析!J$49,"▲","-"))),ROUND(VALUE(SUBSTITUTE(実質収支比率等に係る経年分析!J$49,"▲","-")),2),NA())</f>
        <v>0.4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国民健康保険事業特別会計</v>
      </c>
      <c r="B30" s="180">
        <f>IF(ROUND(VALUE(SUBSTITUTE(連結実質赤字比率に係る赤字・黒字の構成分析!F$40,"▲", "-")), 2) &lt; 0, ABS(ROUND(VALUE(SUBSTITUTE(連結実質赤字比率に係る赤字・黒字の構成分析!F$40,"▲", "-")), 2)), NA())</f>
        <v>2.08</v>
      </c>
      <c r="C30" s="180" t="e">
        <f>IF(ROUND(VALUE(SUBSTITUTE(連結実質赤字比率に係る赤字・黒字の構成分析!F$40,"▲", "-")), 2) &gt;= 0, ABS(ROUND(VALUE(SUBSTITUTE(連結実質赤字比率に係る赤字・黒字の構成分析!F$40,"▲", "-")), 2)), NA())</f>
        <v>#N/A</v>
      </c>
      <c r="D30" s="180">
        <f>IF(ROUND(VALUE(SUBSTITUTE(連結実質赤字比率に係る赤字・黒字の構成分析!G$40,"▲", "-")), 2) &lt; 0, ABS(ROUND(VALUE(SUBSTITUTE(連結実質赤字比率に係る赤字・黒字の構成分析!G$40,"▲", "-")), 2)), NA())</f>
        <v>2.52</v>
      </c>
      <c r="E30" s="180" t="e">
        <f>IF(ROUND(VALUE(SUBSTITUTE(連結実質赤字比率に係る赤字・黒字の構成分析!G$40,"▲", "-")), 2) &gt;= 0, ABS(ROUND(VALUE(SUBSTITUTE(連結実質赤字比率に係る赤字・黒字の構成分析!G$40,"▲", "-")), 2)), NA())</f>
        <v>#N/A</v>
      </c>
      <c r="F30" s="180">
        <f>IF(ROUND(VALUE(SUBSTITUTE(連結実質赤字比率に係る赤字・黒字の構成分析!H$40,"▲", "-")), 2) &lt; 0, ABS(ROUND(VALUE(SUBSTITUTE(連結実質赤字比率に係る赤字・黒字の構成分析!H$40,"▲", "-")), 2)), NA())</f>
        <v>0.94</v>
      </c>
      <c r="G30" s="180" t="e">
        <f>IF(ROUND(VALUE(SUBSTITUTE(連結実質赤字比率に係る赤字・黒字の構成分析!H$40,"▲", "-")), 2) &gt;= 0, ABS(ROUND(VALUE(SUBSTITUTE(連結実質赤字比率に係る赤字・黒字の構成分析!H$40,"▲", "-")), 2)), NA())</f>
        <v>#N/A</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0.22</v>
      </c>
    </row>
    <row r="31" spans="1:11" x14ac:dyDescent="0.15">
      <c r="A31" s="180" t="str">
        <f>IF(連結実質赤字比率に係る赤字・黒字の構成分析!C$39="",NA(),連結実質赤字比率に係る赤字・黒字の構成分析!C$39)</f>
        <v>地方卸売市場事業会計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1.34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1.1100000000000001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1.22</v>
      </c>
    </row>
    <row r="32" spans="1:11" x14ac:dyDescent="0.15">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0.69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1.27</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2.2200000000000002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1.24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1.64</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2.5099999999999998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2.61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4.1100000000000003</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12.93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12.89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12.65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13.23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14.16</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0.64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0.28999999999999998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7.0000000000000007E-2</v>
      </c>
      <c r="H36" s="180">
        <f>IF(ROUND(VALUE(SUBSTITUTE(連結実質赤字比率に係る赤字・黒字の構成分析!I$34,"▲", "-")), 2) &lt; 0, ABS(ROUND(VALUE(SUBSTITUTE(連結実質赤字比率に係る赤字・黒字の構成分析!I$34,"▲", "-")), 2)), NA())</f>
        <v>1.64</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3.14</v>
      </c>
      <c r="K36" s="180" t="e">
        <f>IF(ROUND(VALUE(SUBSTITUTE(連結実質赤字比率に係る赤字・黒字の構成分析!J$34,"▲", "-")), 2) &gt;= 0, ABS(ROUND(VALUE(SUBSTITUTE(連結実質赤字比率に係る赤字・黒字の構成分析!J$34,"▲", "-")), 2)), NA())</f>
        <v>#N/A</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8397</v>
      </c>
      <c r="E42" s="181"/>
      <c r="F42" s="181"/>
      <c r="G42" s="181">
        <f>'実質公債費比率（分子）の構造'!L$52</f>
        <v>8339</v>
      </c>
      <c r="H42" s="181"/>
      <c r="I42" s="181"/>
      <c r="J42" s="181">
        <f>'実質公債費比率（分子）の構造'!M$52</f>
        <v>8690</v>
      </c>
      <c r="K42" s="181"/>
      <c r="L42" s="181"/>
      <c r="M42" s="181">
        <f>'実質公債費比率（分子）の構造'!N$52</f>
        <v>8861</v>
      </c>
      <c r="N42" s="181"/>
      <c r="O42" s="181"/>
      <c r="P42" s="181">
        <f>'実質公債費比率（分子）の構造'!O$52</f>
        <v>8816</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64</v>
      </c>
      <c r="B44" s="181">
        <f>'実質公債費比率（分子）の構造'!K$50</f>
        <v>493</v>
      </c>
      <c r="C44" s="181"/>
      <c r="D44" s="181"/>
      <c r="E44" s="181">
        <f>'実質公債費比率（分子）の構造'!L$50</f>
        <v>411</v>
      </c>
      <c r="F44" s="181"/>
      <c r="G44" s="181"/>
      <c r="H44" s="181">
        <f>'実質公債費比率（分子）の構造'!M$50</f>
        <v>194</v>
      </c>
      <c r="I44" s="181"/>
      <c r="J44" s="181"/>
      <c r="K44" s="181">
        <f>'実質公債費比率（分子）の構造'!N$50</f>
        <v>2</v>
      </c>
      <c r="L44" s="181"/>
      <c r="M44" s="181"/>
      <c r="N44" s="181" t="str">
        <f>'実質公債費比率（分子）の構造'!O$50</f>
        <v>-</v>
      </c>
      <c r="O44" s="181"/>
      <c r="P44" s="181"/>
    </row>
    <row r="45" spans="1:16" x14ac:dyDescent="0.15">
      <c r="A45" s="181" t="s">
        <v>65</v>
      </c>
      <c r="B45" s="181">
        <f>'実質公債費比率（分子）の構造'!K$49</f>
        <v>79</v>
      </c>
      <c r="C45" s="181"/>
      <c r="D45" s="181"/>
      <c r="E45" s="181">
        <f>'実質公債費比率（分子）の構造'!L$49</f>
        <v>85</v>
      </c>
      <c r="F45" s="181"/>
      <c r="G45" s="181"/>
      <c r="H45" s="181">
        <f>'実質公債費比率（分子）の構造'!M$49</f>
        <v>137</v>
      </c>
      <c r="I45" s="181"/>
      <c r="J45" s="181"/>
      <c r="K45" s="181">
        <f>'実質公債費比率（分子）の構造'!N$49</f>
        <v>194</v>
      </c>
      <c r="L45" s="181"/>
      <c r="M45" s="181"/>
      <c r="N45" s="181">
        <f>'実質公債費比率（分子）の構造'!O$49</f>
        <v>228</v>
      </c>
      <c r="O45" s="181"/>
      <c r="P45" s="181"/>
    </row>
    <row r="46" spans="1:16" x14ac:dyDescent="0.15">
      <c r="A46" s="181" t="s">
        <v>66</v>
      </c>
      <c r="B46" s="181">
        <f>'実質公債費比率（分子）の構造'!K$48</f>
        <v>3935</v>
      </c>
      <c r="C46" s="181"/>
      <c r="D46" s="181"/>
      <c r="E46" s="181">
        <f>'実質公債費比率（分子）の構造'!L$48</f>
        <v>3939</v>
      </c>
      <c r="F46" s="181"/>
      <c r="G46" s="181"/>
      <c r="H46" s="181">
        <f>'実質公債費比率（分子）の構造'!M$48</f>
        <v>3916</v>
      </c>
      <c r="I46" s="181"/>
      <c r="J46" s="181"/>
      <c r="K46" s="181">
        <f>'実質公債費比率（分子）の構造'!N$48</f>
        <v>3889</v>
      </c>
      <c r="L46" s="181"/>
      <c r="M46" s="181"/>
      <c r="N46" s="181">
        <f>'実質公債費比率（分子）の構造'!O$48</f>
        <v>3864</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6317</v>
      </c>
      <c r="C49" s="181"/>
      <c r="D49" s="181"/>
      <c r="E49" s="181">
        <f>'実質公債費比率（分子）の構造'!L$45</f>
        <v>6626</v>
      </c>
      <c r="F49" s="181"/>
      <c r="G49" s="181"/>
      <c r="H49" s="181">
        <f>'実質公債費比率（分子）の構造'!M$45</f>
        <v>6959</v>
      </c>
      <c r="I49" s="181"/>
      <c r="J49" s="181"/>
      <c r="K49" s="181">
        <f>'実質公債費比率（分子）の構造'!N$45</f>
        <v>7051</v>
      </c>
      <c r="L49" s="181"/>
      <c r="M49" s="181"/>
      <c r="N49" s="181">
        <f>'実質公債費比率（分子）の構造'!O$45</f>
        <v>6946</v>
      </c>
      <c r="O49" s="181"/>
      <c r="P49" s="181"/>
    </row>
    <row r="50" spans="1:16" x14ac:dyDescent="0.15">
      <c r="A50" s="181" t="s">
        <v>70</v>
      </c>
      <c r="B50" s="181" t="e">
        <f>NA()</f>
        <v>#N/A</v>
      </c>
      <c r="C50" s="181">
        <f>IF(ISNUMBER('実質公債費比率（分子）の構造'!K$53),'実質公債費比率（分子）の構造'!K$53,NA())</f>
        <v>2427</v>
      </c>
      <c r="D50" s="181" t="e">
        <f>NA()</f>
        <v>#N/A</v>
      </c>
      <c r="E50" s="181" t="e">
        <f>NA()</f>
        <v>#N/A</v>
      </c>
      <c r="F50" s="181">
        <f>IF(ISNUMBER('実質公債費比率（分子）の構造'!L$53),'実質公債費比率（分子）の構造'!L$53,NA())</f>
        <v>2722</v>
      </c>
      <c r="G50" s="181" t="e">
        <f>NA()</f>
        <v>#N/A</v>
      </c>
      <c r="H50" s="181" t="e">
        <f>NA()</f>
        <v>#N/A</v>
      </c>
      <c r="I50" s="181">
        <f>IF(ISNUMBER('実質公債費比率（分子）の構造'!M$53),'実質公債費比率（分子）の構造'!M$53,NA())</f>
        <v>2516</v>
      </c>
      <c r="J50" s="181" t="e">
        <f>NA()</f>
        <v>#N/A</v>
      </c>
      <c r="K50" s="181" t="e">
        <f>NA()</f>
        <v>#N/A</v>
      </c>
      <c r="L50" s="181">
        <f>IF(ISNUMBER('実質公債費比率（分子）の構造'!N$53),'実質公債費比率（分子）の構造'!N$53,NA())</f>
        <v>2275</v>
      </c>
      <c r="M50" s="181" t="e">
        <f>NA()</f>
        <v>#N/A</v>
      </c>
      <c r="N50" s="181" t="e">
        <f>NA()</f>
        <v>#N/A</v>
      </c>
      <c r="O50" s="181">
        <f>IF(ISNUMBER('実質公債費比率（分子）の構造'!O$53),'実質公債費比率（分子）の構造'!O$53,NA())</f>
        <v>2222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87075</v>
      </c>
      <c r="E56" s="180"/>
      <c r="F56" s="180"/>
      <c r="G56" s="180">
        <f>'将来負担比率（分子）の構造'!J$52</f>
        <v>87995</v>
      </c>
      <c r="H56" s="180"/>
      <c r="I56" s="180"/>
      <c r="J56" s="180">
        <f>'将来負担比率（分子）の構造'!K$52</f>
        <v>88603</v>
      </c>
      <c r="K56" s="180"/>
      <c r="L56" s="180"/>
      <c r="M56" s="180">
        <f>'将来負担比率（分子）の構造'!L$52</f>
        <v>86924</v>
      </c>
      <c r="N56" s="180"/>
      <c r="O56" s="180"/>
      <c r="P56" s="180">
        <f>'将来負担比率（分子）の構造'!M$52</f>
        <v>85019</v>
      </c>
    </row>
    <row r="57" spans="1:16" x14ac:dyDescent="0.15">
      <c r="A57" s="180" t="s">
        <v>42</v>
      </c>
      <c r="B57" s="180"/>
      <c r="C57" s="180"/>
      <c r="D57" s="180">
        <f>'将来負担比率（分子）の構造'!I$51</f>
        <v>16427</v>
      </c>
      <c r="E57" s="180"/>
      <c r="F57" s="180"/>
      <c r="G57" s="180">
        <f>'将来負担比率（分子）の構造'!J$51</f>
        <v>15810</v>
      </c>
      <c r="H57" s="180"/>
      <c r="I57" s="180"/>
      <c r="J57" s="180">
        <f>'将来負担比率（分子）の構造'!K$51</f>
        <v>15832</v>
      </c>
      <c r="K57" s="180"/>
      <c r="L57" s="180"/>
      <c r="M57" s="180">
        <f>'将来負担比率（分子）の構造'!L$51</f>
        <v>15626</v>
      </c>
      <c r="N57" s="180"/>
      <c r="O57" s="180"/>
      <c r="P57" s="180">
        <f>'将来負担比率（分子）の構造'!M$51</f>
        <v>16333</v>
      </c>
    </row>
    <row r="58" spans="1:16" x14ac:dyDescent="0.15">
      <c r="A58" s="180" t="s">
        <v>41</v>
      </c>
      <c r="B58" s="180"/>
      <c r="C58" s="180"/>
      <c r="D58" s="180">
        <f>'将来負担比率（分子）の構造'!I$50</f>
        <v>6825</v>
      </c>
      <c r="E58" s="180"/>
      <c r="F58" s="180"/>
      <c r="G58" s="180">
        <f>'将来負担比率（分子）の構造'!J$50</f>
        <v>7776</v>
      </c>
      <c r="H58" s="180"/>
      <c r="I58" s="180"/>
      <c r="J58" s="180">
        <f>'将来負担比率（分子）の構造'!K$50</f>
        <v>8013</v>
      </c>
      <c r="K58" s="180"/>
      <c r="L58" s="180"/>
      <c r="M58" s="180">
        <f>'将来負担比率（分子）の構造'!L$50</f>
        <v>7163</v>
      </c>
      <c r="N58" s="180"/>
      <c r="O58" s="180"/>
      <c r="P58" s="180">
        <f>'将来負担比率（分子）の構造'!M$50</f>
        <v>7522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20</v>
      </c>
      <c r="C61" s="180"/>
      <c r="D61" s="180"/>
      <c r="E61" s="180">
        <f>'将来負担比率（分子）の構造'!J$46</f>
        <v>17</v>
      </c>
      <c r="F61" s="180"/>
      <c r="G61" s="180"/>
      <c r="H61" s="180">
        <f>'将来負担比率（分子）の構造'!K$46</f>
        <v>15</v>
      </c>
      <c r="I61" s="180"/>
      <c r="J61" s="180"/>
      <c r="K61" s="180">
        <f>'将来負担比率（分子）の構造'!L$46</f>
        <v>14</v>
      </c>
      <c r="L61" s="180"/>
      <c r="M61" s="180"/>
      <c r="N61" s="180">
        <f>'将来負担比率（分子）の構造'!M$46</f>
        <v>13</v>
      </c>
      <c r="O61" s="180"/>
      <c r="P61" s="180"/>
    </row>
    <row r="62" spans="1:16" x14ac:dyDescent="0.15">
      <c r="A62" s="180" t="s">
        <v>35</v>
      </c>
      <c r="B62" s="180">
        <f>'将来負担比率（分子）の構造'!I$45</f>
        <v>12709</v>
      </c>
      <c r="C62" s="180"/>
      <c r="D62" s="180"/>
      <c r="E62" s="180">
        <f>'将来負担比率（分子）の構造'!J$45</f>
        <v>12564</v>
      </c>
      <c r="F62" s="180"/>
      <c r="G62" s="180"/>
      <c r="H62" s="180">
        <f>'将来負担比率（分子）の構造'!K$45</f>
        <v>12716</v>
      </c>
      <c r="I62" s="180"/>
      <c r="J62" s="180"/>
      <c r="K62" s="180">
        <f>'将来負担比率（分子）の構造'!L$45</f>
        <v>12116</v>
      </c>
      <c r="L62" s="180"/>
      <c r="M62" s="180"/>
      <c r="N62" s="180">
        <f>'将来負担比率（分子）の構造'!M$45</f>
        <v>11913</v>
      </c>
      <c r="O62" s="180"/>
      <c r="P62" s="180"/>
    </row>
    <row r="63" spans="1:16" x14ac:dyDescent="0.15">
      <c r="A63" s="180" t="s">
        <v>34</v>
      </c>
      <c r="B63" s="180">
        <f>'将来負担比率（分子）の構造'!I$44</f>
        <v>2023</v>
      </c>
      <c r="C63" s="180"/>
      <c r="D63" s="180"/>
      <c r="E63" s="180">
        <f>'将来負担比率（分子）の構造'!J$44</f>
        <v>4930</v>
      </c>
      <c r="F63" s="180"/>
      <c r="G63" s="180"/>
      <c r="H63" s="180">
        <f>'将来負担比率（分子）の構造'!K$44</f>
        <v>8168</v>
      </c>
      <c r="I63" s="180"/>
      <c r="J63" s="180"/>
      <c r="K63" s="180">
        <f>'将来負担比率（分子）の構造'!L$44</f>
        <v>8303</v>
      </c>
      <c r="L63" s="180"/>
      <c r="M63" s="180"/>
      <c r="N63" s="180">
        <f>'将来負担比率（分子）の構造'!M$44</f>
        <v>8553</v>
      </c>
      <c r="O63" s="180"/>
      <c r="P63" s="180"/>
    </row>
    <row r="64" spans="1:16" x14ac:dyDescent="0.15">
      <c r="A64" s="180" t="s">
        <v>33</v>
      </c>
      <c r="B64" s="180">
        <f>'将来負担比率（分子）の構造'!I$43</f>
        <v>44274</v>
      </c>
      <c r="C64" s="180"/>
      <c r="D64" s="180"/>
      <c r="E64" s="180">
        <f>'将来負担比率（分子）の構造'!J$43</f>
        <v>42675</v>
      </c>
      <c r="F64" s="180"/>
      <c r="G64" s="180"/>
      <c r="H64" s="180">
        <f>'将来負担比率（分子）の構造'!K$43</f>
        <v>40863</v>
      </c>
      <c r="I64" s="180"/>
      <c r="J64" s="180"/>
      <c r="K64" s="180">
        <f>'将来負担比率（分子）の構造'!L$43</f>
        <v>39361</v>
      </c>
      <c r="L64" s="180"/>
      <c r="M64" s="180"/>
      <c r="N64" s="180">
        <f>'将来負担比率（分子）の構造'!M$43</f>
        <v>37251</v>
      </c>
      <c r="O64" s="180"/>
      <c r="P64" s="180"/>
    </row>
    <row r="65" spans="1:16" x14ac:dyDescent="0.15">
      <c r="A65" s="180" t="s">
        <v>32</v>
      </c>
      <c r="B65" s="180">
        <f>'将来負担比率（分子）の構造'!I$42</f>
        <v>611</v>
      </c>
      <c r="C65" s="180"/>
      <c r="D65" s="180"/>
      <c r="E65" s="180">
        <f>'将来負担比率（分子）の構造'!J$42</f>
        <v>194</v>
      </c>
      <c r="F65" s="180"/>
      <c r="G65" s="180"/>
      <c r="H65" s="180">
        <f>'将来負担比率（分子）の構造'!K$42</f>
        <v>2</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73795</v>
      </c>
      <c r="C66" s="180"/>
      <c r="D66" s="180"/>
      <c r="E66" s="180">
        <f>'将来負担比率（分子）の構造'!J$41</f>
        <v>75341</v>
      </c>
      <c r="F66" s="180"/>
      <c r="G66" s="180"/>
      <c r="H66" s="180">
        <f>'将来負担比率（分子）の構造'!K$41</f>
        <v>75555</v>
      </c>
      <c r="I66" s="180"/>
      <c r="J66" s="180"/>
      <c r="K66" s="180">
        <f>'将来負担比率（分子）の構造'!L$41</f>
        <v>77481</v>
      </c>
      <c r="L66" s="180"/>
      <c r="M66" s="180"/>
      <c r="N66" s="180">
        <f>'将来負担比率（分子）の構造'!M$41</f>
        <v>79083</v>
      </c>
      <c r="O66" s="180"/>
      <c r="P66" s="180"/>
    </row>
    <row r="67" spans="1:16" x14ac:dyDescent="0.15">
      <c r="A67" s="180" t="s">
        <v>74</v>
      </c>
      <c r="B67" s="180" t="e">
        <f>NA()</f>
        <v>#N/A</v>
      </c>
      <c r="C67" s="180">
        <f>IF(ISNUMBER('将来負担比率（分子）の構造'!I$53), IF('将来負担比率（分子）の構造'!I$53 &lt; 0, 0, '将来負担比率（分子）の構造'!I$53), NA())</f>
        <v>23104</v>
      </c>
      <c r="D67" s="180" t="e">
        <f>NA()</f>
        <v>#N/A</v>
      </c>
      <c r="E67" s="180" t="e">
        <f>NA()</f>
        <v>#N/A</v>
      </c>
      <c r="F67" s="180">
        <f>IF(ISNUMBER('将来負担比率（分子）の構造'!J$53), IF('将来負担比率（分子）の構造'!J$53 &lt; 0, 0, '将来負担比率（分子）の構造'!J$53), NA())</f>
        <v>24139</v>
      </c>
      <c r="G67" s="180" t="e">
        <f>NA()</f>
        <v>#N/A</v>
      </c>
      <c r="H67" s="180" t="e">
        <f>NA()</f>
        <v>#N/A</v>
      </c>
      <c r="I67" s="180">
        <f>IF(ISNUMBER('将来負担比率（分子）の構造'!K$53), IF('将来負担比率（分子）の構造'!K$53 &lt; 0, 0, '将来負担比率（分子）の構造'!K$53), NA())</f>
        <v>24871</v>
      </c>
      <c r="J67" s="180" t="e">
        <f>NA()</f>
        <v>#N/A</v>
      </c>
      <c r="K67" s="180" t="e">
        <f>NA()</f>
        <v>#N/A</v>
      </c>
      <c r="L67" s="180">
        <f>IF(ISNUMBER('将来負担比率（分子）の構造'!L$53), IF('将来負担比率（分子）の構造'!L$53 &lt; 0, 0, '将来負担比率（分子）の構造'!L$53), NA())</f>
        <v>27562</v>
      </c>
      <c r="M67" s="180" t="e">
        <f>NA()</f>
        <v>#N/A</v>
      </c>
      <c r="N67" s="180" t="e">
        <f>NA()</f>
        <v>#N/A</v>
      </c>
      <c r="O67" s="180">
        <f>IF(ISNUMBER('将来負担比率（分子）の構造'!M$53), IF('将来負担比率（分子）の構造'!M$53 &lt; 0, 0, '将来負担比率（分子）の構造'!M$53), NA())</f>
        <v>27940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3016</v>
      </c>
      <c r="C72" s="184">
        <f>基金残高に係る経年分析!G55</f>
        <v>2188</v>
      </c>
      <c r="D72" s="184">
        <f>基金残高に係る経年分析!H55</f>
        <v>2449</v>
      </c>
    </row>
    <row r="73" spans="1:16" x14ac:dyDescent="0.15">
      <c r="A73" s="183" t="s">
        <v>77</v>
      </c>
      <c r="B73" s="184">
        <f>基金残高に係る経年分析!F56</f>
        <v>34</v>
      </c>
      <c r="C73" s="184">
        <f>基金残高に係る経年分析!G56</f>
        <v>34</v>
      </c>
      <c r="D73" s="184">
        <f>基金残高に係る経年分析!H56</f>
        <v>34</v>
      </c>
    </row>
    <row r="74" spans="1:16" x14ac:dyDescent="0.15">
      <c r="A74" s="183" t="s">
        <v>78</v>
      </c>
      <c r="B74" s="184">
        <f>基金残高に係る経年分析!F57</f>
        <v>5339</v>
      </c>
      <c r="C74" s="184">
        <f>基金残高に係る経年分析!G57</f>
        <v>4799</v>
      </c>
      <c r="D74" s="184">
        <f>基金残高に係る経年分析!H57</f>
        <v>4233</v>
      </c>
    </row>
  </sheetData>
  <sheetProtection algorithmName="SHA-512" hashValue="Vq1i1WkJQOtRD8E3rQ/HXKKQFliMxDUUSB1tBj6nU7/IhvyG9LOxOicUE7EuvvKKqxMIYug7l8BGkKbityPLhA==" saltValue="5Ho1oybIIws7EQhVy5Rn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217</v>
      </c>
      <c r="DI1" s="618"/>
      <c r="DJ1" s="618"/>
      <c r="DK1" s="618"/>
      <c r="DL1" s="618"/>
      <c r="DM1" s="618"/>
      <c r="DN1" s="619"/>
      <c r="DO1" s="225"/>
      <c r="DP1" s="617" t="s">
        <v>218</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220</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221</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222</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223</v>
      </c>
      <c r="S4" s="621"/>
      <c r="T4" s="621"/>
      <c r="U4" s="621"/>
      <c r="V4" s="621"/>
      <c r="W4" s="621"/>
      <c r="X4" s="621"/>
      <c r="Y4" s="622"/>
      <c r="Z4" s="620" t="s">
        <v>224</v>
      </c>
      <c r="AA4" s="621"/>
      <c r="AB4" s="621"/>
      <c r="AC4" s="622"/>
      <c r="AD4" s="620" t="s">
        <v>225</v>
      </c>
      <c r="AE4" s="621"/>
      <c r="AF4" s="621"/>
      <c r="AG4" s="621"/>
      <c r="AH4" s="621"/>
      <c r="AI4" s="621"/>
      <c r="AJ4" s="621"/>
      <c r="AK4" s="622"/>
      <c r="AL4" s="620" t="s">
        <v>224</v>
      </c>
      <c r="AM4" s="621"/>
      <c r="AN4" s="621"/>
      <c r="AO4" s="622"/>
      <c r="AP4" s="626" t="s">
        <v>226</v>
      </c>
      <c r="AQ4" s="626"/>
      <c r="AR4" s="626"/>
      <c r="AS4" s="626"/>
      <c r="AT4" s="626"/>
      <c r="AU4" s="626"/>
      <c r="AV4" s="626"/>
      <c r="AW4" s="626"/>
      <c r="AX4" s="626"/>
      <c r="AY4" s="626"/>
      <c r="AZ4" s="626"/>
      <c r="BA4" s="626"/>
      <c r="BB4" s="626"/>
      <c r="BC4" s="626"/>
      <c r="BD4" s="626"/>
      <c r="BE4" s="626"/>
      <c r="BF4" s="626"/>
      <c r="BG4" s="626" t="s">
        <v>227</v>
      </c>
      <c r="BH4" s="626"/>
      <c r="BI4" s="626"/>
      <c r="BJ4" s="626"/>
      <c r="BK4" s="626"/>
      <c r="BL4" s="626"/>
      <c r="BM4" s="626"/>
      <c r="BN4" s="626"/>
      <c r="BO4" s="626" t="s">
        <v>224</v>
      </c>
      <c r="BP4" s="626"/>
      <c r="BQ4" s="626"/>
      <c r="BR4" s="626"/>
      <c r="BS4" s="626" t="s">
        <v>228</v>
      </c>
      <c r="BT4" s="626"/>
      <c r="BU4" s="626"/>
      <c r="BV4" s="626"/>
      <c r="BW4" s="626"/>
      <c r="BX4" s="626"/>
      <c r="BY4" s="626"/>
      <c r="BZ4" s="626"/>
      <c r="CA4" s="626"/>
      <c r="CB4" s="626"/>
      <c r="CD4" s="623" t="s">
        <v>229</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230</v>
      </c>
      <c r="C5" s="628"/>
      <c r="D5" s="628"/>
      <c r="E5" s="628"/>
      <c r="F5" s="628"/>
      <c r="G5" s="628"/>
      <c r="H5" s="628"/>
      <c r="I5" s="628"/>
      <c r="J5" s="628"/>
      <c r="K5" s="628"/>
      <c r="L5" s="628"/>
      <c r="M5" s="628"/>
      <c r="N5" s="628"/>
      <c r="O5" s="628"/>
      <c r="P5" s="628"/>
      <c r="Q5" s="629"/>
      <c r="R5" s="630">
        <v>29368176</v>
      </c>
      <c r="S5" s="631"/>
      <c r="T5" s="631"/>
      <c r="U5" s="631"/>
      <c r="V5" s="631"/>
      <c r="W5" s="631"/>
      <c r="X5" s="631"/>
      <c r="Y5" s="632"/>
      <c r="Z5" s="633">
        <v>39.9</v>
      </c>
      <c r="AA5" s="633"/>
      <c r="AB5" s="633"/>
      <c r="AC5" s="633"/>
      <c r="AD5" s="634">
        <v>27400811</v>
      </c>
      <c r="AE5" s="634"/>
      <c r="AF5" s="634"/>
      <c r="AG5" s="634"/>
      <c r="AH5" s="634"/>
      <c r="AI5" s="634"/>
      <c r="AJ5" s="634"/>
      <c r="AK5" s="634"/>
      <c r="AL5" s="635">
        <v>69.3</v>
      </c>
      <c r="AM5" s="636"/>
      <c r="AN5" s="636"/>
      <c r="AO5" s="637"/>
      <c r="AP5" s="627" t="s">
        <v>231</v>
      </c>
      <c r="AQ5" s="628"/>
      <c r="AR5" s="628"/>
      <c r="AS5" s="628"/>
      <c r="AT5" s="628"/>
      <c r="AU5" s="628"/>
      <c r="AV5" s="628"/>
      <c r="AW5" s="628"/>
      <c r="AX5" s="628"/>
      <c r="AY5" s="628"/>
      <c r="AZ5" s="628"/>
      <c r="BA5" s="628"/>
      <c r="BB5" s="628"/>
      <c r="BC5" s="628"/>
      <c r="BD5" s="628"/>
      <c r="BE5" s="628"/>
      <c r="BF5" s="629"/>
      <c r="BG5" s="641">
        <v>27375167</v>
      </c>
      <c r="BH5" s="642"/>
      <c r="BI5" s="642"/>
      <c r="BJ5" s="642"/>
      <c r="BK5" s="642"/>
      <c r="BL5" s="642"/>
      <c r="BM5" s="642"/>
      <c r="BN5" s="643"/>
      <c r="BO5" s="644">
        <v>93.2</v>
      </c>
      <c r="BP5" s="644"/>
      <c r="BQ5" s="644"/>
      <c r="BR5" s="644"/>
      <c r="BS5" s="645">
        <v>457405</v>
      </c>
      <c r="BT5" s="645"/>
      <c r="BU5" s="645"/>
      <c r="BV5" s="645"/>
      <c r="BW5" s="645"/>
      <c r="BX5" s="645"/>
      <c r="BY5" s="645"/>
      <c r="BZ5" s="645"/>
      <c r="CA5" s="645"/>
      <c r="CB5" s="649"/>
      <c r="CD5" s="623" t="s">
        <v>226</v>
      </c>
      <c r="CE5" s="624"/>
      <c r="CF5" s="624"/>
      <c r="CG5" s="624"/>
      <c r="CH5" s="624"/>
      <c r="CI5" s="624"/>
      <c r="CJ5" s="624"/>
      <c r="CK5" s="624"/>
      <c r="CL5" s="624"/>
      <c r="CM5" s="624"/>
      <c r="CN5" s="624"/>
      <c r="CO5" s="624"/>
      <c r="CP5" s="624"/>
      <c r="CQ5" s="625"/>
      <c r="CR5" s="623" t="s">
        <v>232</v>
      </c>
      <c r="CS5" s="624"/>
      <c r="CT5" s="624"/>
      <c r="CU5" s="624"/>
      <c r="CV5" s="624"/>
      <c r="CW5" s="624"/>
      <c r="CX5" s="624"/>
      <c r="CY5" s="625"/>
      <c r="CZ5" s="623" t="s">
        <v>224</v>
      </c>
      <c r="DA5" s="624"/>
      <c r="DB5" s="624"/>
      <c r="DC5" s="625"/>
      <c r="DD5" s="623" t="s">
        <v>233</v>
      </c>
      <c r="DE5" s="624"/>
      <c r="DF5" s="624"/>
      <c r="DG5" s="624"/>
      <c r="DH5" s="624"/>
      <c r="DI5" s="624"/>
      <c r="DJ5" s="624"/>
      <c r="DK5" s="624"/>
      <c r="DL5" s="624"/>
      <c r="DM5" s="624"/>
      <c r="DN5" s="624"/>
      <c r="DO5" s="624"/>
      <c r="DP5" s="625"/>
      <c r="DQ5" s="623" t="s">
        <v>234</v>
      </c>
      <c r="DR5" s="624"/>
      <c r="DS5" s="624"/>
      <c r="DT5" s="624"/>
      <c r="DU5" s="624"/>
      <c r="DV5" s="624"/>
      <c r="DW5" s="624"/>
      <c r="DX5" s="624"/>
      <c r="DY5" s="624"/>
      <c r="DZ5" s="624"/>
      <c r="EA5" s="624"/>
      <c r="EB5" s="624"/>
      <c r="EC5" s="625"/>
    </row>
    <row r="6" spans="2:143" ht="11.25" customHeight="1" x14ac:dyDescent="0.15">
      <c r="B6" s="638" t="s">
        <v>235</v>
      </c>
      <c r="C6" s="639"/>
      <c r="D6" s="639"/>
      <c r="E6" s="639"/>
      <c r="F6" s="639"/>
      <c r="G6" s="639"/>
      <c r="H6" s="639"/>
      <c r="I6" s="639"/>
      <c r="J6" s="639"/>
      <c r="K6" s="639"/>
      <c r="L6" s="639"/>
      <c r="M6" s="639"/>
      <c r="N6" s="639"/>
      <c r="O6" s="639"/>
      <c r="P6" s="639"/>
      <c r="Q6" s="640"/>
      <c r="R6" s="641">
        <v>411409</v>
      </c>
      <c r="S6" s="642"/>
      <c r="T6" s="642"/>
      <c r="U6" s="642"/>
      <c r="V6" s="642"/>
      <c r="W6" s="642"/>
      <c r="X6" s="642"/>
      <c r="Y6" s="643"/>
      <c r="Z6" s="644">
        <v>0.6</v>
      </c>
      <c r="AA6" s="644"/>
      <c r="AB6" s="644"/>
      <c r="AC6" s="644"/>
      <c r="AD6" s="645">
        <v>411409</v>
      </c>
      <c r="AE6" s="645"/>
      <c r="AF6" s="645"/>
      <c r="AG6" s="645"/>
      <c r="AH6" s="645"/>
      <c r="AI6" s="645"/>
      <c r="AJ6" s="645"/>
      <c r="AK6" s="645"/>
      <c r="AL6" s="646">
        <v>1</v>
      </c>
      <c r="AM6" s="647"/>
      <c r="AN6" s="647"/>
      <c r="AO6" s="648"/>
      <c r="AP6" s="638" t="s">
        <v>236</v>
      </c>
      <c r="AQ6" s="639"/>
      <c r="AR6" s="639"/>
      <c r="AS6" s="639"/>
      <c r="AT6" s="639"/>
      <c r="AU6" s="639"/>
      <c r="AV6" s="639"/>
      <c r="AW6" s="639"/>
      <c r="AX6" s="639"/>
      <c r="AY6" s="639"/>
      <c r="AZ6" s="639"/>
      <c r="BA6" s="639"/>
      <c r="BB6" s="639"/>
      <c r="BC6" s="639"/>
      <c r="BD6" s="639"/>
      <c r="BE6" s="639"/>
      <c r="BF6" s="640"/>
      <c r="BG6" s="641">
        <v>27375167</v>
      </c>
      <c r="BH6" s="642"/>
      <c r="BI6" s="642"/>
      <c r="BJ6" s="642"/>
      <c r="BK6" s="642"/>
      <c r="BL6" s="642"/>
      <c r="BM6" s="642"/>
      <c r="BN6" s="643"/>
      <c r="BO6" s="644">
        <v>93.2</v>
      </c>
      <c r="BP6" s="644"/>
      <c r="BQ6" s="644"/>
      <c r="BR6" s="644"/>
      <c r="BS6" s="645">
        <v>457405</v>
      </c>
      <c r="BT6" s="645"/>
      <c r="BU6" s="645"/>
      <c r="BV6" s="645"/>
      <c r="BW6" s="645"/>
      <c r="BX6" s="645"/>
      <c r="BY6" s="645"/>
      <c r="BZ6" s="645"/>
      <c r="CA6" s="645"/>
      <c r="CB6" s="649"/>
      <c r="CD6" s="652" t="s">
        <v>237</v>
      </c>
      <c r="CE6" s="653"/>
      <c r="CF6" s="653"/>
      <c r="CG6" s="653"/>
      <c r="CH6" s="653"/>
      <c r="CI6" s="653"/>
      <c r="CJ6" s="653"/>
      <c r="CK6" s="653"/>
      <c r="CL6" s="653"/>
      <c r="CM6" s="653"/>
      <c r="CN6" s="653"/>
      <c r="CO6" s="653"/>
      <c r="CP6" s="653"/>
      <c r="CQ6" s="654"/>
      <c r="CR6" s="641">
        <v>531379</v>
      </c>
      <c r="CS6" s="642"/>
      <c r="CT6" s="642"/>
      <c r="CU6" s="642"/>
      <c r="CV6" s="642"/>
      <c r="CW6" s="642"/>
      <c r="CX6" s="642"/>
      <c r="CY6" s="643"/>
      <c r="CZ6" s="635">
        <v>0.7</v>
      </c>
      <c r="DA6" s="636"/>
      <c r="DB6" s="636"/>
      <c r="DC6" s="655"/>
      <c r="DD6" s="650" t="s">
        <v>238</v>
      </c>
      <c r="DE6" s="642"/>
      <c r="DF6" s="642"/>
      <c r="DG6" s="642"/>
      <c r="DH6" s="642"/>
      <c r="DI6" s="642"/>
      <c r="DJ6" s="642"/>
      <c r="DK6" s="642"/>
      <c r="DL6" s="642"/>
      <c r="DM6" s="642"/>
      <c r="DN6" s="642"/>
      <c r="DO6" s="642"/>
      <c r="DP6" s="643"/>
      <c r="DQ6" s="650">
        <v>531369</v>
      </c>
      <c r="DR6" s="642"/>
      <c r="DS6" s="642"/>
      <c r="DT6" s="642"/>
      <c r="DU6" s="642"/>
      <c r="DV6" s="642"/>
      <c r="DW6" s="642"/>
      <c r="DX6" s="642"/>
      <c r="DY6" s="642"/>
      <c r="DZ6" s="642"/>
      <c r="EA6" s="642"/>
      <c r="EB6" s="642"/>
      <c r="EC6" s="651"/>
    </row>
    <row r="7" spans="2:143" ht="11.25" customHeight="1" x14ac:dyDescent="0.15">
      <c r="B7" s="638" t="s">
        <v>239</v>
      </c>
      <c r="C7" s="639"/>
      <c r="D7" s="639"/>
      <c r="E7" s="639"/>
      <c r="F7" s="639"/>
      <c r="G7" s="639"/>
      <c r="H7" s="639"/>
      <c r="I7" s="639"/>
      <c r="J7" s="639"/>
      <c r="K7" s="639"/>
      <c r="L7" s="639"/>
      <c r="M7" s="639"/>
      <c r="N7" s="639"/>
      <c r="O7" s="639"/>
      <c r="P7" s="639"/>
      <c r="Q7" s="640"/>
      <c r="R7" s="641">
        <v>44439</v>
      </c>
      <c r="S7" s="642"/>
      <c r="T7" s="642"/>
      <c r="U7" s="642"/>
      <c r="V7" s="642"/>
      <c r="W7" s="642"/>
      <c r="X7" s="642"/>
      <c r="Y7" s="643"/>
      <c r="Z7" s="644">
        <v>0.1</v>
      </c>
      <c r="AA7" s="644"/>
      <c r="AB7" s="644"/>
      <c r="AC7" s="644"/>
      <c r="AD7" s="645">
        <v>44439</v>
      </c>
      <c r="AE7" s="645"/>
      <c r="AF7" s="645"/>
      <c r="AG7" s="645"/>
      <c r="AH7" s="645"/>
      <c r="AI7" s="645"/>
      <c r="AJ7" s="645"/>
      <c r="AK7" s="645"/>
      <c r="AL7" s="646">
        <v>0.1</v>
      </c>
      <c r="AM7" s="647"/>
      <c r="AN7" s="647"/>
      <c r="AO7" s="648"/>
      <c r="AP7" s="638" t="s">
        <v>240</v>
      </c>
      <c r="AQ7" s="639"/>
      <c r="AR7" s="639"/>
      <c r="AS7" s="639"/>
      <c r="AT7" s="639"/>
      <c r="AU7" s="639"/>
      <c r="AV7" s="639"/>
      <c r="AW7" s="639"/>
      <c r="AX7" s="639"/>
      <c r="AY7" s="639"/>
      <c r="AZ7" s="639"/>
      <c r="BA7" s="639"/>
      <c r="BB7" s="639"/>
      <c r="BC7" s="639"/>
      <c r="BD7" s="639"/>
      <c r="BE7" s="639"/>
      <c r="BF7" s="640"/>
      <c r="BG7" s="641">
        <v>14153254</v>
      </c>
      <c r="BH7" s="642"/>
      <c r="BI7" s="642"/>
      <c r="BJ7" s="642"/>
      <c r="BK7" s="642"/>
      <c r="BL7" s="642"/>
      <c r="BM7" s="642"/>
      <c r="BN7" s="643"/>
      <c r="BO7" s="644">
        <v>48.2</v>
      </c>
      <c r="BP7" s="644"/>
      <c r="BQ7" s="644"/>
      <c r="BR7" s="644"/>
      <c r="BS7" s="645">
        <v>457405</v>
      </c>
      <c r="BT7" s="645"/>
      <c r="BU7" s="645"/>
      <c r="BV7" s="645"/>
      <c r="BW7" s="645"/>
      <c r="BX7" s="645"/>
      <c r="BY7" s="645"/>
      <c r="BZ7" s="645"/>
      <c r="CA7" s="645"/>
      <c r="CB7" s="649"/>
      <c r="CD7" s="656" t="s">
        <v>241</v>
      </c>
      <c r="CE7" s="657"/>
      <c r="CF7" s="657"/>
      <c r="CG7" s="657"/>
      <c r="CH7" s="657"/>
      <c r="CI7" s="657"/>
      <c r="CJ7" s="657"/>
      <c r="CK7" s="657"/>
      <c r="CL7" s="657"/>
      <c r="CM7" s="657"/>
      <c r="CN7" s="657"/>
      <c r="CO7" s="657"/>
      <c r="CP7" s="657"/>
      <c r="CQ7" s="658"/>
      <c r="CR7" s="641">
        <v>7569935</v>
      </c>
      <c r="CS7" s="642"/>
      <c r="CT7" s="642"/>
      <c r="CU7" s="642"/>
      <c r="CV7" s="642"/>
      <c r="CW7" s="642"/>
      <c r="CX7" s="642"/>
      <c r="CY7" s="643"/>
      <c r="CZ7" s="644">
        <v>10.4</v>
      </c>
      <c r="DA7" s="644"/>
      <c r="DB7" s="644"/>
      <c r="DC7" s="644"/>
      <c r="DD7" s="650">
        <v>493078</v>
      </c>
      <c r="DE7" s="642"/>
      <c r="DF7" s="642"/>
      <c r="DG7" s="642"/>
      <c r="DH7" s="642"/>
      <c r="DI7" s="642"/>
      <c r="DJ7" s="642"/>
      <c r="DK7" s="642"/>
      <c r="DL7" s="642"/>
      <c r="DM7" s="642"/>
      <c r="DN7" s="642"/>
      <c r="DO7" s="642"/>
      <c r="DP7" s="643"/>
      <c r="DQ7" s="650">
        <v>6211285</v>
      </c>
      <c r="DR7" s="642"/>
      <c r="DS7" s="642"/>
      <c r="DT7" s="642"/>
      <c r="DU7" s="642"/>
      <c r="DV7" s="642"/>
      <c r="DW7" s="642"/>
      <c r="DX7" s="642"/>
      <c r="DY7" s="642"/>
      <c r="DZ7" s="642"/>
      <c r="EA7" s="642"/>
      <c r="EB7" s="642"/>
      <c r="EC7" s="651"/>
    </row>
    <row r="8" spans="2:143" ht="11.25" customHeight="1" x14ac:dyDescent="0.15">
      <c r="B8" s="638" t="s">
        <v>242</v>
      </c>
      <c r="C8" s="639"/>
      <c r="D8" s="639"/>
      <c r="E8" s="639"/>
      <c r="F8" s="639"/>
      <c r="G8" s="639"/>
      <c r="H8" s="639"/>
      <c r="I8" s="639"/>
      <c r="J8" s="639"/>
      <c r="K8" s="639"/>
      <c r="L8" s="639"/>
      <c r="M8" s="639"/>
      <c r="N8" s="639"/>
      <c r="O8" s="639"/>
      <c r="P8" s="639"/>
      <c r="Q8" s="640"/>
      <c r="R8" s="641">
        <v>93444</v>
      </c>
      <c r="S8" s="642"/>
      <c r="T8" s="642"/>
      <c r="U8" s="642"/>
      <c r="V8" s="642"/>
      <c r="W8" s="642"/>
      <c r="X8" s="642"/>
      <c r="Y8" s="643"/>
      <c r="Z8" s="644">
        <v>0.1</v>
      </c>
      <c r="AA8" s="644"/>
      <c r="AB8" s="644"/>
      <c r="AC8" s="644"/>
      <c r="AD8" s="645">
        <v>93444</v>
      </c>
      <c r="AE8" s="645"/>
      <c r="AF8" s="645"/>
      <c r="AG8" s="645"/>
      <c r="AH8" s="645"/>
      <c r="AI8" s="645"/>
      <c r="AJ8" s="645"/>
      <c r="AK8" s="645"/>
      <c r="AL8" s="646">
        <v>0.2</v>
      </c>
      <c r="AM8" s="647"/>
      <c r="AN8" s="647"/>
      <c r="AO8" s="648"/>
      <c r="AP8" s="638" t="s">
        <v>243</v>
      </c>
      <c r="AQ8" s="639"/>
      <c r="AR8" s="639"/>
      <c r="AS8" s="639"/>
      <c r="AT8" s="639"/>
      <c r="AU8" s="639"/>
      <c r="AV8" s="639"/>
      <c r="AW8" s="639"/>
      <c r="AX8" s="639"/>
      <c r="AY8" s="639"/>
      <c r="AZ8" s="639"/>
      <c r="BA8" s="639"/>
      <c r="BB8" s="639"/>
      <c r="BC8" s="639"/>
      <c r="BD8" s="639"/>
      <c r="BE8" s="639"/>
      <c r="BF8" s="640"/>
      <c r="BG8" s="641">
        <v>327451</v>
      </c>
      <c r="BH8" s="642"/>
      <c r="BI8" s="642"/>
      <c r="BJ8" s="642"/>
      <c r="BK8" s="642"/>
      <c r="BL8" s="642"/>
      <c r="BM8" s="642"/>
      <c r="BN8" s="643"/>
      <c r="BO8" s="644">
        <v>1.1000000000000001</v>
      </c>
      <c r="BP8" s="644"/>
      <c r="BQ8" s="644"/>
      <c r="BR8" s="644"/>
      <c r="BS8" s="650" t="s">
        <v>178</v>
      </c>
      <c r="BT8" s="642"/>
      <c r="BU8" s="642"/>
      <c r="BV8" s="642"/>
      <c r="BW8" s="642"/>
      <c r="BX8" s="642"/>
      <c r="BY8" s="642"/>
      <c r="BZ8" s="642"/>
      <c r="CA8" s="642"/>
      <c r="CB8" s="651"/>
      <c r="CD8" s="656" t="s">
        <v>244</v>
      </c>
      <c r="CE8" s="657"/>
      <c r="CF8" s="657"/>
      <c r="CG8" s="657"/>
      <c r="CH8" s="657"/>
      <c r="CI8" s="657"/>
      <c r="CJ8" s="657"/>
      <c r="CK8" s="657"/>
      <c r="CL8" s="657"/>
      <c r="CM8" s="657"/>
      <c r="CN8" s="657"/>
      <c r="CO8" s="657"/>
      <c r="CP8" s="657"/>
      <c r="CQ8" s="658"/>
      <c r="CR8" s="641">
        <v>31681594</v>
      </c>
      <c r="CS8" s="642"/>
      <c r="CT8" s="642"/>
      <c r="CU8" s="642"/>
      <c r="CV8" s="642"/>
      <c r="CW8" s="642"/>
      <c r="CX8" s="642"/>
      <c r="CY8" s="643"/>
      <c r="CZ8" s="644">
        <v>43.6</v>
      </c>
      <c r="DA8" s="644"/>
      <c r="DB8" s="644"/>
      <c r="DC8" s="644"/>
      <c r="DD8" s="650">
        <v>851697</v>
      </c>
      <c r="DE8" s="642"/>
      <c r="DF8" s="642"/>
      <c r="DG8" s="642"/>
      <c r="DH8" s="642"/>
      <c r="DI8" s="642"/>
      <c r="DJ8" s="642"/>
      <c r="DK8" s="642"/>
      <c r="DL8" s="642"/>
      <c r="DM8" s="642"/>
      <c r="DN8" s="642"/>
      <c r="DO8" s="642"/>
      <c r="DP8" s="643"/>
      <c r="DQ8" s="650">
        <v>14889470</v>
      </c>
      <c r="DR8" s="642"/>
      <c r="DS8" s="642"/>
      <c r="DT8" s="642"/>
      <c r="DU8" s="642"/>
      <c r="DV8" s="642"/>
      <c r="DW8" s="642"/>
      <c r="DX8" s="642"/>
      <c r="DY8" s="642"/>
      <c r="DZ8" s="642"/>
      <c r="EA8" s="642"/>
      <c r="EB8" s="642"/>
      <c r="EC8" s="651"/>
    </row>
    <row r="9" spans="2:143" ht="11.25" customHeight="1" x14ac:dyDescent="0.15">
      <c r="B9" s="638" t="s">
        <v>245</v>
      </c>
      <c r="C9" s="639"/>
      <c r="D9" s="639"/>
      <c r="E9" s="639"/>
      <c r="F9" s="639"/>
      <c r="G9" s="639"/>
      <c r="H9" s="639"/>
      <c r="I9" s="639"/>
      <c r="J9" s="639"/>
      <c r="K9" s="639"/>
      <c r="L9" s="639"/>
      <c r="M9" s="639"/>
      <c r="N9" s="639"/>
      <c r="O9" s="639"/>
      <c r="P9" s="639"/>
      <c r="Q9" s="640"/>
      <c r="R9" s="641">
        <v>78379</v>
      </c>
      <c r="S9" s="642"/>
      <c r="T9" s="642"/>
      <c r="U9" s="642"/>
      <c r="V9" s="642"/>
      <c r="W9" s="642"/>
      <c r="X9" s="642"/>
      <c r="Y9" s="643"/>
      <c r="Z9" s="644">
        <v>0.1</v>
      </c>
      <c r="AA9" s="644"/>
      <c r="AB9" s="644"/>
      <c r="AC9" s="644"/>
      <c r="AD9" s="645">
        <v>78379</v>
      </c>
      <c r="AE9" s="645"/>
      <c r="AF9" s="645"/>
      <c r="AG9" s="645"/>
      <c r="AH9" s="645"/>
      <c r="AI9" s="645"/>
      <c r="AJ9" s="645"/>
      <c r="AK9" s="645"/>
      <c r="AL9" s="646">
        <v>0.2</v>
      </c>
      <c r="AM9" s="647"/>
      <c r="AN9" s="647"/>
      <c r="AO9" s="648"/>
      <c r="AP9" s="638" t="s">
        <v>246</v>
      </c>
      <c r="AQ9" s="639"/>
      <c r="AR9" s="639"/>
      <c r="AS9" s="639"/>
      <c r="AT9" s="639"/>
      <c r="AU9" s="639"/>
      <c r="AV9" s="639"/>
      <c r="AW9" s="639"/>
      <c r="AX9" s="639"/>
      <c r="AY9" s="639"/>
      <c r="AZ9" s="639"/>
      <c r="BA9" s="639"/>
      <c r="BB9" s="639"/>
      <c r="BC9" s="639"/>
      <c r="BD9" s="639"/>
      <c r="BE9" s="639"/>
      <c r="BF9" s="640"/>
      <c r="BG9" s="641">
        <v>10761693</v>
      </c>
      <c r="BH9" s="642"/>
      <c r="BI9" s="642"/>
      <c r="BJ9" s="642"/>
      <c r="BK9" s="642"/>
      <c r="BL9" s="642"/>
      <c r="BM9" s="642"/>
      <c r="BN9" s="643"/>
      <c r="BO9" s="644">
        <v>36.6</v>
      </c>
      <c r="BP9" s="644"/>
      <c r="BQ9" s="644"/>
      <c r="BR9" s="644"/>
      <c r="BS9" s="650" t="s">
        <v>238</v>
      </c>
      <c r="BT9" s="642"/>
      <c r="BU9" s="642"/>
      <c r="BV9" s="642"/>
      <c r="BW9" s="642"/>
      <c r="BX9" s="642"/>
      <c r="BY9" s="642"/>
      <c r="BZ9" s="642"/>
      <c r="CA9" s="642"/>
      <c r="CB9" s="651"/>
      <c r="CD9" s="656" t="s">
        <v>247</v>
      </c>
      <c r="CE9" s="657"/>
      <c r="CF9" s="657"/>
      <c r="CG9" s="657"/>
      <c r="CH9" s="657"/>
      <c r="CI9" s="657"/>
      <c r="CJ9" s="657"/>
      <c r="CK9" s="657"/>
      <c r="CL9" s="657"/>
      <c r="CM9" s="657"/>
      <c r="CN9" s="657"/>
      <c r="CO9" s="657"/>
      <c r="CP9" s="657"/>
      <c r="CQ9" s="658"/>
      <c r="CR9" s="641">
        <v>6006298</v>
      </c>
      <c r="CS9" s="642"/>
      <c r="CT9" s="642"/>
      <c r="CU9" s="642"/>
      <c r="CV9" s="642"/>
      <c r="CW9" s="642"/>
      <c r="CX9" s="642"/>
      <c r="CY9" s="643"/>
      <c r="CZ9" s="644">
        <v>8.3000000000000007</v>
      </c>
      <c r="DA9" s="644"/>
      <c r="DB9" s="644"/>
      <c r="DC9" s="644"/>
      <c r="DD9" s="650">
        <v>952454</v>
      </c>
      <c r="DE9" s="642"/>
      <c r="DF9" s="642"/>
      <c r="DG9" s="642"/>
      <c r="DH9" s="642"/>
      <c r="DI9" s="642"/>
      <c r="DJ9" s="642"/>
      <c r="DK9" s="642"/>
      <c r="DL9" s="642"/>
      <c r="DM9" s="642"/>
      <c r="DN9" s="642"/>
      <c r="DO9" s="642"/>
      <c r="DP9" s="643"/>
      <c r="DQ9" s="650">
        <v>4711726</v>
      </c>
      <c r="DR9" s="642"/>
      <c r="DS9" s="642"/>
      <c r="DT9" s="642"/>
      <c r="DU9" s="642"/>
      <c r="DV9" s="642"/>
      <c r="DW9" s="642"/>
      <c r="DX9" s="642"/>
      <c r="DY9" s="642"/>
      <c r="DZ9" s="642"/>
      <c r="EA9" s="642"/>
      <c r="EB9" s="642"/>
      <c r="EC9" s="651"/>
    </row>
    <row r="10" spans="2:143" ht="11.25" customHeight="1" x14ac:dyDescent="0.15">
      <c r="B10" s="638" t="s">
        <v>248</v>
      </c>
      <c r="C10" s="639"/>
      <c r="D10" s="639"/>
      <c r="E10" s="639"/>
      <c r="F10" s="639"/>
      <c r="G10" s="639"/>
      <c r="H10" s="639"/>
      <c r="I10" s="639"/>
      <c r="J10" s="639"/>
      <c r="K10" s="639"/>
      <c r="L10" s="639"/>
      <c r="M10" s="639"/>
      <c r="N10" s="639"/>
      <c r="O10" s="639"/>
      <c r="P10" s="639"/>
      <c r="Q10" s="640"/>
      <c r="R10" s="641" t="s">
        <v>238</v>
      </c>
      <c r="S10" s="642"/>
      <c r="T10" s="642"/>
      <c r="U10" s="642"/>
      <c r="V10" s="642"/>
      <c r="W10" s="642"/>
      <c r="X10" s="642"/>
      <c r="Y10" s="643"/>
      <c r="Z10" s="644" t="s">
        <v>249</v>
      </c>
      <c r="AA10" s="644"/>
      <c r="AB10" s="644"/>
      <c r="AC10" s="644"/>
      <c r="AD10" s="645" t="s">
        <v>238</v>
      </c>
      <c r="AE10" s="645"/>
      <c r="AF10" s="645"/>
      <c r="AG10" s="645"/>
      <c r="AH10" s="645"/>
      <c r="AI10" s="645"/>
      <c r="AJ10" s="645"/>
      <c r="AK10" s="645"/>
      <c r="AL10" s="646" t="s">
        <v>238</v>
      </c>
      <c r="AM10" s="647"/>
      <c r="AN10" s="647"/>
      <c r="AO10" s="648"/>
      <c r="AP10" s="638" t="s">
        <v>250</v>
      </c>
      <c r="AQ10" s="639"/>
      <c r="AR10" s="639"/>
      <c r="AS10" s="639"/>
      <c r="AT10" s="639"/>
      <c r="AU10" s="639"/>
      <c r="AV10" s="639"/>
      <c r="AW10" s="639"/>
      <c r="AX10" s="639"/>
      <c r="AY10" s="639"/>
      <c r="AZ10" s="639"/>
      <c r="BA10" s="639"/>
      <c r="BB10" s="639"/>
      <c r="BC10" s="639"/>
      <c r="BD10" s="639"/>
      <c r="BE10" s="639"/>
      <c r="BF10" s="640"/>
      <c r="BG10" s="641">
        <v>777654</v>
      </c>
      <c r="BH10" s="642"/>
      <c r="BI10" s="642"/>
      <c r="BJ10" s="642"/>
      <c r="BK10" s="642"/>
      <c r="BL10" s="642"/>
      <c r="BM10" s="642"/>
      <c r="BN10" s="643"/>
      <c r="BO10" s="644">
        <v>2.6</v>
      </c>
      <c r="BP10" s="644"/>
      <c r="BQ10" s="644"/>
      <c r="BR10" s="644"/>
      <c r="BS10" s="650" t="s">
        <v>249</v>
      </c>
      <c r="BT10" s="642"/>
      <c r="BU10" s="642"/>
      <c r="BV10" s="642"/>
      <c r="BW10" s="642"/>
      <c r="BX10" s="642"/>
      <c r="BY10" s="642"/>
      <c r="BZ10" s="642"/>
      <c r="CA10" s="642"/>
      <c r="CB10" s="651"/>
      <c r="CD10" s="656" t="s">
        <v>251</v>
      </c>
      <c r="CE10" s="657"/>
      <c r="CF10" s="657"/>
      <c r="CG10" s="657"/>
      <c r="CH10" s="657"/>
      <c r="CI10" s="657"/>
      <c r="CJ10" s="657"/>
      <c r="CK10" s="657"/>
      <c r="CL10" s="657"/>
      <c r="CM10" s="657"/>
      <c r="CN10" s="657"/>
      <c r="CO10" s="657"/>
      <c r="CP10" s="657"/>
      <c r="CQ10" s="658"/>
      <c r="CR10" s="641">
        <v>307708</v>
      </c>
      <c r="CS10" s="642"/>
      <c r="CT10" s="642"/>
      <c r="CU10" s="642"/>
      <c r="CV10" s="642"/>
      <c r="CW10" s="642"/>
      <c r="CX10" s="642"/>
      <c r="CY10" s="643"/>
      <c r="CZ10" s="644">
        <v>0.4</v>
      </c>
      <c r="DA10" s="644"/>
      <c r="DB10" s="644"/>
      <c r="DC10" s="644"/>
      <c r="DD10" s="650" t="s">
        <v>238</v>
      </c>
      <c r="DE10" s="642"/>
      <c r="DF10" s="642"/>
      <c r="DG10" s="642"/>
      <c r="DH10" s="642"/>
      <c r="DI10" s="642"/>
      <c r="DJ10" s="642"/>
      <c r="DK10" s="642"/>
      <c r="DL10" s="642"/>
      <c r="DM10" s="642"/>
      <c r="DN10" s="642"/>
      <c r="DO10" s="642"/>
      <c r="DP10" s="643"/>
      <c r="DQ10" s="650">
        <v>77795</v>
      </c>
      <c r="DR10" s="642"/>
      <c r="DS10" s="642"/>
      <c r="DT10" s="642"/>
      <c r="DU10" s="642"/>
      <c r="DV10" s="642"/>
      <c r="DW10" s="642"/>
      <c r="DX10" s="642"/>
      <c r="DY10" s="642"/>
      <c r="DZ10" s="642"/>
      <c r="EA10" s="642"/>
      <c r="EB10" s="642"/>
      <c r="EC10" s="651"/>
    </row>
    <row r="11" spans="2:143" ht="11.25" customHeight="1" x14ac:dyDescent="0.15">
      <c r="B11" s="638" t="s">
        <v>252</v>
      </c>
      <c r="C11" s="639"/>
      <c r="D11" s="639"/>
      <c r="E11" s="639"/>
      <c r="F11" s="639"/>
      <c r="G11" s="639"/>
      <c r="H11" s="639"/>
      <c r="I11" s="639"/>
      <c r="J11" s="639"/>
      <c r="K11" s="639"/>
      <c r="L11" s="639"/>
      <c r="M11" s="639"/>
      <c r="N11" s="639"/>
      <c r="O11" s="639"/>
      <c r="P11" s="639"/>
      <c r="Q11" s="640"/>
      <c r="R11" s="641" t="s">
        <v>238</v>
      </c>
      <c r="S11" s="642"/>
      <c r="T11" s="642"/>
      <c r="U11" s="642"/>
      <c r="V11" s="642"/>
      <c r="W11" s="642"/>
      <c r="X11" s="642"/>
      <c r="Y11" s="643"/>
      <c r="Z11" s="644" t="s">
        <v>238</v>
      </c>
      <c r="AA11" s="644"/>
      <c r="AB11" s="644"/>
      <c r="AC11" s="644"/>
      <c r="AD11" s="645" t="s">
        <v>178</v>
      </c>
      <c r="AE11" s="645"/>
      <c r="AF11" s="645"/>
      <c r="AG11" s="645"/>
      <c r="AH11" s="645"/>
      <c r="AI11" s="645"/>
      <c r="AJ11" s="645"/>
      <c r="AK11" s="645"/>
      <c r="AL11" s="646" t="s">
        <v>249</v>
      </c>
      <c r="AM11" s="647"/>
      <c r="AN11" s="647"/>
      <c r="AO11" s="648"/>
      <c r="AP11" s="638" t="s">
        <v>253</v>
      </c>
      <c r="AQ11" s="639"/>
      <c r="AR11" s="639"/>
      <c r="AS11" s="639"/>
      <c r="AT11" s="639"/>
      <c r="AU11" s="639"/>
      <c r="AV11" s="639"/>
      <c r="AW11" s="639"/>
      <c r="AX11" s="639"/>
      <c r="AY11" s="639"/>
      <c r="AZ11" s="639"/>
      <c r="BA11" s="639"/>
      <c r="BB11" s="639"/>
      <c r="BC11" s="639"/>
      <c r="BD11" s="639"/>
      <c r="BE11" s="639"/>
      <c r="BF11" s="640"/>
      <c r="BG11" s="641">
        <v>2286456</v>
      </c>
      <c r="BH11" s="642"/>
      <c r="BI11" s="642"/>
      <c r="BJ11" s="642"/>
      <c r="BK11" s="642"/>
      <c r="BL11" s="642"/>
      <c r="BM11" s="642"/>
      <c r="BN11" s="643"/>
      <c r="BO11" s="644">
        <v>7.8</v>
      </c>
      <c r="BP11" s="644"/>
      <c r="BQ11" s="644"/>
      <c r="BR11" s="644"/>
      <c r="BS11" s="650">
        <v>457405</v>
      </c>
      <c r="BT11" s="642"/>
      <c r="BU11" s="642"/>
      <c r="BV11" s="642"/>
      <c r="BW11" s="642"/>
      <c r="BX11" s="642"/>
      <c r="BY11" s="642"/>
      <c r="BZ11" s="642"/>
      <c r="CA11" s="642"/>
      <c r="CB11" s="651"/>
      <c r="CD11" s="656" t="s">
        <v>254</v>
      </c>
      <c r="CE11" s="657"/>
      <c r="CF11" s="657"/>
      <c r="CG11" s="657"/>
      <c r="CH11" s="657"/>
      <c r="CI11" s="657"/>
      <c r="CJ11" s="657"/>
      <c r="CK11" s="657"/>
      <c r="CL11" s="657"/>
      <c r="CM11" s="657"/>
      <c r="CN11" s="657"/>
      <c r="CO11" s="657"/>
      <c r="CP11" s="657"/>
      <c r="CQ11" s="658"/>
      <c r="CR11" s="641">
        <v>747487</v>
      </c>
      <c r="CS11" s="642"/>
      <c r="CT11" s="642"/>
      <c r="CU11" s="642"/>
      <c r="CV11" s="642"/>
      <c r="CW11" s="642"/>
      <c r="CX11" s="642"/>
      <c r="CY11" s="643"/>
      <c r="CZ11" s="644">
        <v>1</v>
      </c>
      <c r="DA11" s="644"/>
      <c r="DB11" s="644"/>
      <c r="DC11" s="644"/>
      <c r="DD11" s="650">
        <v>322644</v>
      </c>
      <c r="DE11" s="642"/>
      <c r="DF11" s="642"/>
      <c r="DG11" s="642"/>
      <c r="DH11" s="642"/>
      <c r="DI11" s="642"/>
      <c r="DJ11" s="642"/>
      <c r="DK11" s="642"/>
      <c r="DL11" s="642"/>
      <c r="DM11" s="642"/>
      <c r="DN11" s="642"/>
      <c r="DO11" s="642"/>
      <c r="DP11" s="643"/>
      <c r="DQ11" s="650">
        <v>475514</v>
      </c>
      <c r="DR11" s="642"/>
      <c r="DS11" s="642"/>
      <c r="DT11" s="642"/>
      <c r="DU11" s="642"/>
      <c r="DV11" s="642"/>
      <c r="DW11" s="642"/>
      <c r="DX11" s="642"/>
      <c r="DY11" s="642"/>
      <c r="DZ11" s="642"/>
      <c r="EA11" s="642"/>
      <c r="EB11" s="642"/>
      <c r="EC11" s="651"/>
    </row>
    <row r="12" spans="2:143" ht="11.25" customHeight="1" x14ac:dyDescent="0.15">
      <c r="B12" s="638" t="s">
        <v>255</v>
      </c>
      <c r="C12" s="639"/>
      <c r="D12" s="639"/>
      <c r="E12" s="639"/>
      <c r="F12" s="639"/>
      <c r="G12" s="639"/>
      <c r="H12" s="639"/>
      <c r="I12" s="639"/>
      <c r="J12" s="639"/>
      <c r="K12" s="639"/>
      <c r="L12" s="639"/>
      <c r="M12" s="639"/>
      <c r="N12" s="639"/>
      <c r="O12" s="639"/>
      <c r="P12" s="639"/>
      <c r="Q12" s="640"/>
      <c r="R12" s="641">
        <v>3999059</v>
      </c>
      <c r="S12" s="642"/>
      <c r="T12" s="642"/>
      <c r="U12" s="642"/>
      <c r="V12" s="642"/>
      <c r="W12" s="642"/>
      <c r="X12" s="642"/>
      <c r="Y12" s="643"/>
      <c r="Z12" s="644">
        <v>5.4</v>
      </c>
      <c r="AA12" s="644"/>
      <c r="AB12" s="644"/>
      <c r="AC12" s="644"/>
      <c r="AD12" s="645">
        <v>3999059</v>
      </c>
      <c r="AE12" s="645"/>
      <c r="AF12" s="645"/>
      <c r="AG12" s="645"/>
      <c r="AH12" s="645"/>
      <c r="AI12" s="645"/>
      <c r="AJ12" s="645"/>
      <c r="AK12" s="645"/>
      <c r="AL12" s="646">
        <v>10.1</v>
      </c>
      <c r="AM12" s="647"/>
      <c r="AN12" s="647"/>
      <c r="AO12" s="648"/>
      <c r="AP12" s="638" t="s">
        <v>256</v>
      </c>
      <c r="AQ12" s="639"/>
      <c r="AR12" s="639"/>
      <c r="AS12" s="639"/>
      <c r="AT12" s="639"/>
      <c r="AU12" s="639"/>
      <c r="AV12" s="639"/>
      <c r="AW12" s="639"/>
      <c r="AX12" s="639"/>
      <c r="AY12" s="639"/>
      <c r="AZ12" s="639"/>
      <c r="BA12" s="639"/>
      <c r="BB12" s="639"/>
      <c r="BC12" s="639"/>
      <c r="BD12" s="639"/>
      <c r="BE12" s="639"/>
      <c r="BF12" s="640"/>
      <c r="BG12" s="641">
        <v>11427628</v>
      </c>
      <c r="BH12" s="642"/>
      <c r="BI12" s="642"/>
      <c r="BJ12" s="642"/>
      <c r="BK12" s="642"/>
      <c r="BL12" s="642"/>
      <c r="BM12" s="642"/>
      <c r="BN12" s="643"/>
      <c r="BO12" s="644">
        <v>38.9</v>
      </c>
      <c r="BP12" s="644"/>
      <c r="BQ12" s="644"/>
      <c r="BR12" s="644"/>
      <c r="BS12" s="650" t="s">
        <v>238</v>
      </c>
      <c r="BT12" s="642"/>
      <c r="BU12" s="642"/>
      <c r="BV12" s="642"/>
      <c r="BW12" s="642"/>
      <c r="BX12" s="642"/>
      <c r="BY12" s="642"/>
      <c r="BZ12" s="642"/>
      <c r="CA12" s="642"/>
      <c r="CB12" s="651"/>
      <c r="CD12" s="656" t="s">
        <v>257</v>
      </c>
      <c r="CE12" s="657"/>
      <c r="CF12" s="657"/>
      <c r="CG12" s="657"/>
      <c r="CH12" s="657"/>
      <c r="CI12" s="657"/>
      <c r="CJ12" s="657"/>
      <c r="CK12" s="657"/>
      <c r="CL12" s="657"/>
      <c r="CM12" s="657"/>
      <c r="CN12" s="657"/>
      <c r="CO12" s="657"/>
      <c r="CP12" s="657"/>
      <c r="CQ12" s="658"/>
      <c r="CR12" s="641">
        <v>643504</v>
      </c>
      <c r="CS12" s="642"/>
      <c r="CT12" s="642"/>
      <c r="CU12" s="642"/>
      <c r="CV12" s="642"/>
      <c r="CW12" s="642"/>
      <c r="CX12" s="642"/>
      <c r="CY12" s="643"/>
      <c r="CZ12" s="644">
        <v>0.9</v>
      </c>
      <c r="DA12" s="644"/>
      <c r="DB12" s="644"/>
      <c r="DC12" s="644"/>
      <c r="DD12" s="650">
        <v>896</v>
      </c>
      <c r="DE12" s="642"/>
      <c r="DF12" s="642"/>
      <c r="DG12" s="642"/>
      <c r="DH12" s="642"/>
      <c r="DI12" s="642"/>
      <c r="DJ12" s="642"/>
      <c r="DK12" s="642"/>
      <c r="DL12" s="642"/>
      <c r="DM12" s="642"/>
      <c r="DN12" s="642"/>
      <c r="DO12" s="642"/>
      <c r="DP12" s="643"/>
      <c r="DQ12" s="650">
        <v>337010</v>
      </c>
      <c r="DR12" s="642"/>
      <c r="DS12" s="642"/>
      <c r="DT12" s="642"/>
      <c r="DU12" s="642"/>
      <c r="DV12" s="642"/>
      <c r="DW12" s="642"/>
      <c r="DX12" s="642"/>
      <c r="DY12" s="642"/>
      <c r="DZ12" s="642"/>
      <c r="EA12" s="642"/>
      <c r="EB12" s="642"/>
      <c r="EC12" s="651"/>
    </row>
    <row r="13" spans="2:143" ht="11.25" customHeight="1" x14ac:dyDescent="0.15">
      <c r="B13" s="638" t="s">
        <v>258</v>
      </c>
      <c r="C13" s="639"/>
      <c r="D13" s="639"/>
      <c r="E13" s="639"/>
      <c r="F13" s="639"/>
      <c r="G13" s="639"/>
      <c r="H13" s="639"/>
      <c r="I13" s="639"/>
      <c r="J13" s="639"/>
      <c r="K13" s="639"/>
      <c r="L13" s="639"/>
      <c r="M13" s="639"/>
      <c r="N13" s="639"/>
      <c r="O13" s="639"/>
      <c r="P13" s="639"/>
      <c r="Q13" s="640"/>
      <c r="R13" s="641" t="s">
        <v>249</v>
      </c>
      <c r="S13" s="642"/>
      <c r="T13" s="642"/>
      <c r="U13" s="642"/>
      <c r="V13" s="642"/>
      <c r="W13" s="642"/>
      <c r="X13" s="642"/>
      <c r="Y13" s="643"/>
      <c r="Z13" s="644" t="s">
        <v>249</v>
      </c>
      <c r="AA13" s="644"/>
      <c r="AB13" s="644"/>
      <c r="AC13" s="644"/>
      <c r="AD13" s="645" t="s">
        <v>249</v>
      </c>
      <c r="AE13" s="645"/>
      <c r="AF13" s="645"/>
      <c r="AG13" s="645"/>
      <c r="AH13" s="645"/>
      <c r="AI13" s="645"/>
      <c r="AJ13" s="645"/>
      <c r="AK13" s="645"/>
      <c r="AL13" s="646" t="s">
        <v>249</v>
      </c>
      <c r="AM13" s="647"/>
      <c r="AN13" s="647"/>
      <c r="AO13" s="648"/>
      <c r="AP13" s="638" t="s">
        <v>259</v>
      </c>
      <c r="AQ13" s="639"/>
      <c r="AR13" s="639"/>
      <c r="AS13" s="639"/>
      <c r="AT13" s="639"/>
      <c r="AU13" s="639"/>
      <c r="AV13" s="639"/>
      <c r="AW13" s="639"/>
      <c r="AX13" s="639"/>
      <c r="AY13" s="639"/>
      <c r="AZ13" s="639"/>
      <c r="BA13" s="639"/>
      <c r="BB13" s="639"/>
      <c r="BC13" s="639"/>
      <c r="BD13" s="639"/>
      <c r="BE13" s="639"/>
      <c r="BF13" s="640"/>
      <c r="BG13" s="641">
        <v>11335583</v>
      </c>
      <c r="BH13" s="642"/>
      <c r="BI13" s="642"/>
      <c r="BJ13" s="642"/>
      <c r="BK13" s="642"/>
      <c r="BL13" s="642"/>
      <c r="BM13" s="642"/>
      <c r="BN13" s="643"/>
      <c r="BO13" s="644">
        <v>38.6</v>
      </c>
      <c r="BP13" s="644"/>
      <c r="BQ13" s="644"/>
      <c r="BR13" s="644"/>
      <c r="BS13" s="650" t="s">
        <v>249</v>
      </c>
      <c r="BT13" s="642"/>
      <c r="BU13" s="642"/>
      <c r="BV13" s="642"/>
      <c r="BW13" s="642"/>
      <c r="BX13" s="642"/>
      <c r="BY13" s="642"/>
      <c r="BZ13" s="642"/>
      <c r="CA13" s="642"/>
      <c r="CB13" s="651"/>
      <c r="CD13" s="656" t="s">
        <v>260</v>
      </c>
      <c r="CE13" s="657"/>
      <c r="CF13" s="657"/>
      <c r="CG13" s="657"/>
      <c r="CH13" s="657"/>
      <c r="CI13" s="657"/>
      <c r="CJ13" s="657"/>
      <c r="CK13" s="657"/>
      <c r="CL13" s="657"/>
      <c r="CM13" s="657"/>
      <c r="CN13" s="657"/>
      <c r="CO13" s="657"/>
      <c r="CP13" s="657"/>
      <c r="CQ13" s="658"/>
      <c r="CR13" s="641">
        <v>9755975</v>
      </c>
      <c r="CS13" s="642"/>
      <c r="CT13" s="642"/>
      <c r="CU13" s="642"/>
      <c r="CV13" s="642"/>
      <c r="CW13" s="642"/>
      <c r="CX13" s="642"/>
      <c r="CY13" s="643"/>
      <c r="CZ13" s="644">
        <v>13.4</v>
      </c>
      <c r="DA13" s="644"/>
      <c r="DB13" s="644"/>
      <c r="DC13" s="644"/>
      <c r="DD13" s="650">
        <v>4605960</v>
      </c>
      <c r="DE13" s="642"/>
      <c r="DF13" s="642"/>
      <c r="DG13" s="642"/>
      <c r="DH13" s="642"/>
      <c r="DI13" s="642"/>
      <c r="DJ13" s="642"/>
      <c r="DK13" s="642"/>
      <c r="DL13" s="642"/>
      <c r="DM13" s="642"/>
      <c r="DN13" s="642"/>
      <c r="DO13" s="642"/>
      <c r="DP13" s="643"/>
      <c r="DQ13" s="650">
        <v>5180476</v>
      </c>
      <c r="DR13" s="642"/>
      <c r="DS13" s="642"/>
      <c r="DT13" s="642"/>
      <c r="DU13" s="642"/>
      <c r="DV13" s="642"/>
      <c r="DW13" s="642"/>
      <c r="DX13" s="642"/>
      <c r="DY13" s="642"/>
      <c r="DZ13" s="642"/>
      <c r="EA13" s="642"/>
      <c r="EB13" s="642"/>
      <c r="EC13" s="651"/>
    </row>
    <row r="14" spans="2:143" ht="11.25" customHeight="1" x14ac:dyDescent="0.15">
      <c r="B14" s="638" t="s">
        <v>261</v>
      </c>
      <c r="C14" s="639"/>
      <c r="D14" s="639"/>
      <c r="E14" s="639"/>
      <c r="F14" s="639"/>
      <c r="G14" s="639"/>
      <c r="H14" s="639"/>
      <c r="I14" s="639"/>
      <c r="J14" s="639"/>
      <c r="K14" s="639"/>
      <c r="L14" s="639"/>
      <c r="M14" s="639"/>
      <c r="N14" s="639"/>
      <c r="O14" s="639"/>
      <c r="P14" s="639"/>
      <c r="Q14" s="640"/>
      <c r="R14" s="641" t="s">
        <v>249</v>
      </c>
      <c r="S14" s="642"/>
      <c r="T14" s="642"/>
      <c r="U14" s="642"/>
      <c r="V14" s="642"/>
      <c r="W14" s="642"/>
      <c r="X14" s="642"/>
      <c r="Y14" s="643"/>
      <c r="Z14" s="644" t="s">
        <v>249</v>
      </c>
      <c r="AA14" s="644"/>
      <c r="AB14" s="644"/>
      <c r="AC14" s="644"/>
      <c r="AD14" s="645" t="s">
        <v>249</v>
      </c>
      <c r="AE14" s="645"/>
      <c r="AF14" s="645"/>
      <c r="AG14" s="645"/>
      <c r="AH14" s="645"/>
      <c r="AI14" s="645"/>
      <c r="AJ14" s="645"/>
      <c r="AK14" s="645"/>
      <c r="AL14" s="646" t="s">
        <v>178</v>
      </c>
      <c r="AM14" s="647"/>
      <c r="AN14" s="647"/>
      <c r="AO14" s="648"/>
      <c r="AP14" s="638" t="s">
        <v>262</v>
      </c>
      <c r="AQ14" s="639"/>
      <c r="AR14" s="639"/>
      <c r="AS14" s="639"/>
      <c r="AT14" s="639"/>
      <c r="AU14" s="639"/>
      <c r="AV14" s="639"/>
      <c r="AW14" s="639"/>
      <c r="AX14" s="639"/>
      <c r="AY14" s="639"/>
      <c r="AZ14" s="639"/>
      <c r="BA14" s="639"/>
      <c r="BB14" s="639"/>
      <c r="BC14" s="639"/>
      <c r="BD14" s="639"/>
      <c r="BE14" s="639"/>
      <c r="BF14" s="640"/>
      <c r="BG14" s="641">
        <v>528233</v>
      </c>
      <c r="BH14" s="642"/>
      <c r="BI14" s="642"/>
      <c r="BJ14" s="642"/>
      <c r="BK14" s="642"/>
      <c r="BL14" s="642"/>
      <c r="BM14" s="642"/>
      <c r="BN14" s="643"/>
      <c r="BO14" s="644">
        <v>1.8</v>
      </c>
      <c r="BP14" s="644"/>
      <c r="BQ14" s="644"/>
      <c r="BR14" s="644"/>
      <c r="BS14" s="650" t="s">
        <v>249</v>
      </c>
      <c r="BT14" s="642"/>
      <c r="BU14" s="642"/>
      <c r="BV14" s="642"/>
      <c r="BW14" s="642"/>
      <c r="BX14" s="642"/>
      <c r="BY14" s="642"/>
      <c r="BZ14" s="642"/>
      <c r="CA14" s="642"/>
      <c r="CB14" s="651"/>
      <c r="CD14" s="656" t="s">
        <v>263</v>
      </c>
      <c r="CE14" s="657"/>
      <c r="CF14" s="657"/>
      <c r="CG14" s="657"/>
      <c r="CH14" s="657"/>
      <c r="CI14" s="657"/>
      <c r="CJ14" s="657"/>
      <c r="CK14" s="657"/>
      <c r="CL14" s="657"/>
      <c r="CM14" s="657"/>
      <c r="CN14" s="657"/>
      <c r="CO14" s="657"/>
      <c r="CP14" s="657"/>
      <c r="CQ14" s="658"/>
      <c r="CR14" s="641">
        <v>2294049</v>
      </c>
      <c r="CS14" s="642"/>
      <c r="CT14" s="642"/>
      <c r="CU14" s="642"/>
      <c r="CV14" s="642"/>
      <c r="CW14" s="642"/>
      <c r="CX14" s="642"/>
      <c r="CY14" s="643"/>
      <c r="CZ14" s="644">
        <v>3.2</v>
      </c>
      <c r="DA14" s="644"/>
      <c r="DB14" s="644"/>
      <c r="DC14" s="644"/>
      <c r="DD14" s="650">
        <v>146357</v>
      </c>
      <c r="DE14" s="642"/>
      <c r="DF14" s="642"/>
      <c r="DG14" s="642"/>
      <c r="DH14" s="642"/>
      <c r="DI14" s="642"/>
      <c r="DJ14" s="642"/>
      <c r="DK14" s="642"/>
      <c r="DL14" s="642"/>
      <c r="DM14" s="642"/>
      <c r="DN14" s="642"/>
      <c r="DO14" s="642"/>
      <c r="DP14" s="643"/>
      <c r="DQ14" s="650">
        <v>2118540</v>
      </c>
      <c r="DR14" s="642"/>
      <c r="DS14" s="642"/>
      <c r="DT14" s="642"/>
      <c r="DU14" s="642"/>
      <c r="DV14" s="642"/>
      <c r="DW14" s="642"/>
      <c r="DX14" s="642"/>
      <c r="DY14" s="642"/>
      <c r="DZ14" s="642"/>
      <c r="EA14" s="642"/>
      <c r="EB14" s="642"/>
      <c r="EC14" s="651"/>
    </row>
    <row r="15" spans="2:143" ht="11.25" customHeight="1" x14ac:dyDescent="0.15">
      <c r="B15" s="638" t="s">
        <v>264</v>
      </c>
      <c r="C15" s="639"/>
      <c r="D15" s="639"/>
      <c r="E15" s="639"/>
      <c r="F15" s="639"/>
      <c r="G15" s="639"/>
      <c r="H15" s="639"/>
      <c r="I15" s="639"/>
      <c r="J15" s="639"/>
      <c r="K15" s="639"/>
      <c r="L15" s="639"/>
      <c r="M15" s="639"/>
      <c r="N15" s="639"/>
      <c r="O15" s="639"/>
      <c r="P15" s="639"/>
      <c r="Q15" s="640"/>
      <c r="R15" s="641">
        <v>133089</v>
      </c>
      <c r="S15" s="642"/>
      <c r="T15" s="642"/>
      <c r="U15" s="642"/>
      <c r="V15" s="642"/>
      <c r="W15" s="642"/>
      <c r="X15" s="642"/>
      <c r="Y15" s="643"/>
      <c r="Z15" s="644">
        <v>0.2</v>
      </c>
      <c r="AA15" s="644"/>
      <c r="AB15" s="644"/>
      <c r="AC15" s="644"/>
      <c r="AD15" s="645">
        <v>133089</v>
      </c>
      <c r="AE15" s="645"/>
      <c r="AF15" s="645"/>
      <c r="AG15" s="645"/>
      <c r="AH15" s="645"/>
      <c r="AI15" s="645"/>
      <c r="AJ15" s="645"/>
      <c r="AK15" s="645"/>
      <c r="AL15" s="646">
        <v>0.3</v>
      </c>
      <c r="AM15" s="647"/>
      <c r="AN15" s="647"/>
      <c r="AO15" s="648"/>
      <c r="AP15" s="638" t="s">
        <v>265</v>
      </c>
      <c r="AQ15" s="639"/>
      <c r="AR15" s="639"/>
      <c r="AS15" s="639"/>
      <c r="AT15" s="639"/>
      <c r="AU15" s="639"/>
      <c r="AV15" s="639"/>
      <c r="AW15" s="639"/>
      <c r="AX15" s="639"/>
      <c r="AY15" s="639"/>
      <c r="AZ15" s="639"/>
      <c r="BA15" s="639"/>
      <c r="BB15" s="639"/>
      <c r="BC15" s="639"/>
      <c r="BD15" s="639"/>
      <c r="BE15" s="639"/>
      <c r="BF15" s="640"/>
      <c r="BG15" s="641">
        <v>1266052</v>
      </c>
      <c r="BH15" s="642"/>
      <c r="BI15" s="642"/>
      <c r="BJ15" s="642"/>
      <c r="BK15" s="642"/>
      <c r="BL15" s="642"/>
      <c r="BM15" s="642"/>
      <c r="BN15" s="643"/>
      <c r="BO15" s="644">
        <v>4.3</v>
      </c>
      <c r="BP15" s="644"/>
      <c r="BQ15" s="644"/>
      <c r="BR15" s="644"/>
      <c r="BS15" s="650" t="s">
        <v>249</v>
      </c>
      <c r="BT15" s="642"/>
      <c r="BU15" s="642"/>
      <c r="BV15" s="642"/>
      <c r="BW15" s="642"/>
      <c r="BX15" s="642"/>
      <c r="BY15" s="642"/>
      <c r="BZ15" s="642"/>
      <c r="CA15" s="642"/>
      <c r="CB15" s="651"/>
      <c r="CD15" s="656" t="s">
        <v>266</v>
      </c>
      <c r="CE15" s="657"/>
      <c r="CF15" s="657"/>
      <c r="CG15" s="657"/>
      <c r="CH15" s="657"/>
      <c r="CI15" s="657"/>
      <c r="CJ15" s="657"/>
      <c r="CK15" s="657"/>
      <c r="CL15" s="657"/>
      <c r="CM15" s="657"/>
      <c r="CN15" s="657"/>
      <c r="CO15" s="657"/>
      <c r="CP15" s="657"/>
      <c r="CQ15" s="658"/>
      <c r="CR15" s="641">
        <v>6148298</v>
      </c>
      <c r="CS15" s="642"/>
      <c r="CT15" s="642"/>
      <c r="CU15" s="642"/>
      <c r="CV15" s="642"/>
      <c r="CW15" s="642"/>
      <c r="CX15" s="642"/>
      <c r="CY15" s="643"/>
      <c r="CZ15" s="644">
        <v>8.5</v>
      </c>
      <c r="DA15" s="644"/>
      <c r="DB15" s="644"/>
      <c r="DC15" s="644"/>
      <c r="DD15" s="650">
        <v>1759177</v>
      </c>
      <c r="DE15" s="642"/>
      <c r="DF15" s="642"/>
      <c r="DG15" s="642"/>
      <c r="DH15" s="642"/>
      <c r="DI15" s="642"/>
      <c r="DJ15" s="642"/>
      <c r="DK15" s="642"/>
      <c r="DL15" s="642"/>
      <c r="DM15" s="642"/>
      <c r="DN15" s="642"/>
      <c r="DO15" s="642"/>
      <c r="DP15" s="643"/>
      <c r="DQ15" s="650">
        <v>4428344</v>
      </c>
      <c r="DR15" s="642"/>
      <c r="DS15" s="642"/>
      <c r="DT15" s="642"/>
      <c r="DU15" s="642"/>
      <c r="DV15" s="642"/>
      <c r="DW15" s="642"/>
      <c r="DX15" s="642"/>
      <c r="DY15" s="642"/>
      <c r="DZ15" s="642"/>
      <c r="EA15" s="642"/>
      <c r="EB15" s="642"/>
      <c r="EC15" s="651"/>
    </row>
    <row r="16" spans="2:143" ht="11.25" customHeight="1" x14ac:dyDescent="0.15">
      <c r="B16" s="638" t="s">
        <v>267</v>
      </c>
      <c r="C16" s="639"/>
      <c r="D16" s="639"/>
      <c r="E16" s="639"/>
      <c r="F16" s="639"/>
      <c r="G16" s="639"/>
      <c r="H16" s="639"/>
      <c r="I16" s="639"/>
      <c r="J16" s="639"/>
      <c r="K16" s="639"/>
      <c r="L16" s="639"/>
      <c r="M16" s="639"/>
      <c r="N16" s="639"/>
      <c r="O16" s="639"/>
      <c r="P16" s="639"/>
      <c r="Q16" s="640"/>
      <c r="R16" s="641" t="s">
        <v>249</v>
      </c>
      <c r="S16" s="642"/>
      <c r="T16" s="642"/>
      <c r="U16" s="642"/>
      <c r="V16" s="642"/>
      <c r="W16" s="642"/>
      <c r="X16" s="642"/>
      <c r="Y16" s="643"/>
      <c r="Z16" s="644" t="s">
        <v>178</v>
      </c>
      <c r="AA16" s="644"/>
      <c r="AB16" s="644"/>
      <c r="AC16" s="644"/>
      <c r="AD16" s="645" t="s">
        <v>238</v>
      </c>
      <c r="AE16" s="645"/>
      <c r="AF16" s="645"/>
      <c r="AG16" s="645"/>
      <c r="AH16" s="645"/>
      <c r="AI16" s="645"/>
      <c r="AJ16" s="645"/>
      <c r="AK16" s="645"/>
      <c r="AL16" s="646" t="s">
        <v>249</v>
      </c>
      <c r="AM16" s="647"/>
      <c r="AN16" s="647"/>
      <c r="AO16" s="648"/>
      <c r="AP16" s="638" t="s">
        <v>268</v>
      </c>
      <c r="AQ16" s="639"/>
      <c r="AR16" s="639"/>
      <c r="AS16" s="639"/>
      <c r="AT16" s="639"/>
      <c r="AU16" s="639"/>
      <c r="AV16" s="639"/>
      <c r="AW16" s="639"/>
      <c r="AX16" s="639"/>
      <c r="AY16" s="639"/>
      <c r="AZ16" s="639"/>
      <c r="BA16" s="639"/>
      <c r="BB16" s="639"/>
      <c r="BC16" s="639"/>
      <c r="BD16" s="639"/>
      <c r="BE16" s="639"/>
      <c r="BF16" s="640"/>
      <c r="BG16" s="641" t="s">
        <v>178</v>
      </c>
      <c r="BH16" s="642"/>
      <c r="BI16" s="642"/>
      <c r="BJ16" s="642"/>
      <c r="BK16" s="642"/>
      <c r="BL16" s="642"/>
      <c r="BM16" s="642"/>
      <c r="BN16" s="643"/>
      <c r="BO16" s="644" t="s">
        <v>249</v>
      </c>
      <c r="BP16" s="644"/>
      <c r="BQ16" s="644"/>
      <c r="BR16" s="644"/>
      <c r="BS16" s="650" t="s">
        <v>249</v>
      </c>
      <c r="BT16" s="642"/>
      <c r="BU16" s="642"/>
      <c r="BV16" s="642"/>
      <c r="BW16" s="642"/>
      <c r="BX16" s="642"/>
      <c r="BY16" s="642"/>
      <c r="BZ16" s="642"/>
      <c r="CA16" s="642"/>
      <c r="CB16" s="651"/>
      <c r="CD16" s="656" t="s">
        <v>269</v>
      </c>
      <c r="CE16" s="657"/>
      <c r="CF16" s="657"/>
      <c r="CG16" s="657"/>
      <c r="CH16" s="657"/>
      <c r="CI16" s="657"/>
      <c r="CJ16" s="657"/>
      <c r="CK16" s="657"/>
      <c r="CL16" s="657"/>
      <c r="CM16" s="657"/>
      <c r="CN16" s="657"/>
      <c r="CO16" s="657"/>
      <c r="CP16" s="657"/>
      <c r="CQ16" s="658"/>
      <c r="CR16" s="641" t="s">
        <v>249</v>
      </c>
      <c r="CS16" s="642"/>
      <c r="CT16" s="642"/>
      <c r="CU16" s="642"/>
      <c r="CV16" s="642"/>
      <c r="CW16" s="642"/>
      <c r="CX16" s="642"/>
      <c r="CY16" s="643"/>
      <c r="CZ16" s="644" t="s">
        <v>249</v>
      </c>
      <c r="DA16" s="644"/>
      <c r="DB16" s="644"/>
      <c r="DC16" s="644"/>
      <c r="DD16" s="650" t="s">
        <v>249</v>
      </c>
      <c r="DE16" s="642"/>
      <c r="DF16" s="642"/>
      <c r="DG16" s="642"/>
      <c r="DH16" s="642"/>
      <c r="DI16" s="642"/>
      <c r="DJ16" s="642"/>
      <c r="DK16" s="642"/>
      <c r="DL16" s="642"/>
      <c r="DM16" s="642"/>
      <c r="DN16" s="642"/>
      <c r="DO16" s="642"/>
      <c r="DP16" s="643"/>
      <c r="DQ16" s="650" t="s">
        <v>249</v>
      </c>
      <c r="DR16" s="642"/>
      <c r="DS16" s="642"/>
      <c r="DT16" s="642"/>
      <c r="DU16" s="642"/>
      <c r="DV16" s="642"/>
      <c r="DW16" s="642"/>
      <c r="DX16" s="642"/>
      <c r="DY16" s="642"/>
      <c r="DZ16" s="642"/>
      <c r="EA16" s="642"/>
      <c r="EB16" s="642"/>
      <c r="EC16" s="651"/>
    </row>
    <row r="17" spans="2:133" ht="11.25" customHeight="1" x14ac:dyDescent="0.15">
      <c r="B17" s="638" t="s">
        <v>270</v>
      </c>
      <c r="C17" s="639"/>
      <c r="D17" s="639"/>
      <c r="E17" s="639"/>
      <c r="F17" s="639"/>
      <c r="G17" s="639"/>
      <c r="H17" s="639"/>
      <c r="I17" s="639"/>
      <c r="J17" s="639"/>
      <c r="K17" s="639"/>
      <c r="L17" s="639"/>
      <c r="M17" s="639"/>
      <c r="N17" s="639"/>
      <c r="O17" s="639"/>
      <c r="P17" s="639"/>
      <c r="Q17" s="640"/>
      <c r="R17" s="641">
        <v>123980</v>
      </c>
      <c r="S17" s="642"/>
      <c r="T17" s="642"/>
      <c r="U17" s="642"/>
      <c r="V17" s="642"/>
      <c r="W17" s="642"/>
      <c r="X17" s="642"/>
      <c r="Y17" s="643"/>
      <c r="Z17" s="644">
        <v>0.2</v>
      </c>
      <c r="AA17" s="644"/>
      <c r="AB17" s="644"/>
      <c r="AC17" s="644"/>
      <c r="AD17" s="645">
        <v>123980</v>
      </c>
      <c r="AE17" s="645"/>
      <c r="AF17" s="645"/>
      <c r="AG17" s="645"/>
      <c r="AH17" s="645"/>
      <c r="AI17" s="645"/>
      <c r="AJ17" s="645"/>
      <c r="AK17" s="645"/>
      <c r="AL17" s="646">
        <v>0.3</v>
      </c>
      <c r="AM17" s="647"/>
      <c r="AN17" s="647"/>
      <c r="AO17" s="648"/>
      <c r="AP17" s="638" t="s">
        <v>271</v>
      </c>
      <c r="AQ17" s="639"/>
      <c r="AR17" s="639"/>
      <c r="AS17" s="639"/>
      <c r="AT17" s="639"/>
      <c r="AU17" s="639"/>
      <c r="AV17" s="639"/>
      <c r="AW17" s="639"/>
      <c r="AX17" s="639"/>
      <c r="AY17" s="639"/>
      <c r="AZ17" s="639"/>
      <c r="BA17" s="639"/>
      <c r="BB17" s="639"/>
      <c r="BC17" s="639"/>
      <c r="BD17" s="639"/>
      <c r="BE17" s="639"/>
      <c r="BF17" s="640"/>
      <c r="BG17" s="641" t="s">
        <v>249</v>
      </c>
      <c r="BH17" s="642"/>
      <c r="BI17" s="642"/>
      <c r="BJ17" s="642"/>
      <c r="BK17" s="642"/>
      <c r="BL17" s="642"/>
      <c r="BM17" s="642"/>
      <c r="BN17" s="643"/>
      <c r="BO17" s="644" t="s">
        <v>238</v>
      </c>
      <c r="BP17" s="644"/>
      <c r="BQ17" s="644"/>
      <c r="BR17" s="644"/>
      <c r="BS17" s="650" t="s">
        <v>178</v>
      </c>
      <c r="BT17" s="642"/>
      <c r="BU17" s="642"/>
      <c r="BV17" s="642"/>
      <c r="BW17" s="642"/>
      <c r="BX17" s="642"/>
      <c r="BY17" s="642"/>
      <c r="BZ17" s="642"/>
      <c r="CA17" s="642"/>
      <c r="CB17" s="651"/>
      <c r="CD17" s="656" t="s">
        <v>272</v>
      </c>
      <c r="CE17" s="657"/>
      <c r="CF17" s="657"/>
      <c r="CG17" s="657"/>
      <c r="CH17" s="657"/>
      <c r="CI17" s="657"/>
      <c r="CJ17" s="657"/>
      <c r="CK17" s="657"/>
      <c r="CL17" s="657"/>
      <c r="CM17" s="657"/>
      <c r="CN17" s="657"/>
      <c r="CO17" s="657"/>
      <c r="CP17" s="657"/>
      <c r="CQ17" s="658"/>
      <c r="CR17" s="641">
        <v>6946035</v>
      </c>
      <c r="CS17" s="642"/>
      <c r="CT17" s="642"/>
      <c r="CU17" s="642"/>
      <c r="CV17" s="642"/>
      <c r="CW17" s="642"/>
      <c r="CX17" s="642"/>
      <c r="CY17" s="643"/>
      <c r="CZ17" s="644">
        <v>9.6</v>
      </c>
      <c r="DA17" s="644"/>
      <c r="DB17" s="644"/>
      <c r="DC17" s="644"/>
      <c r="DD17" s="650" t="s">
        <v>178</v>
      </c>
      <c r="DE17" s="642"/>
      <c r="DF17" s="642"/>
      <c r="DG17" s="642"/>
      <c r="DH17" s="642"/>
      <c r="DI17" s="642"/>
      <c r="DJ17" s="642"/>
      <c r="DK17" s="642"/>
      <c r="DL17" s="642"/>
      <c r="DM17" s="642"/>
      <c r="DN17" s="642"/>
      <c r="DO17" s="642"/>
      <c r="DP17" s="643"/>
      <c r="DQ17" s="650">
        <v>6751731</v>
      </c>
      <c r="DR17" s="642"/>
      <c r="DS17" s="642"/>
      <c r="DT17" s="642"/>
      <c r="DU17" s="642"/>
      <c r="DV17" s="642"/>
      <c r="DW17" s="642"/>
      <c r="DX17" s="642"/>
      <c r="DY17" s="642"/>
      <c r="DZ17" s="642"/>
      <c r="EA17" s="642"/>
      <c r="EB17" s="642"/>
      <c r="EC17" s="651"/>
    </row>
    <row r="18" spans="2:133" ht="11.25" customHeight="1" x14ac:dyDescent="0.15">
      <c r="B18" s="638" t="s">
        <v>273</v>
      </c>
      <c r="C18" s="639"/>
      <c r="D18" s="639"/>
      <c r="E18" s="639"/>
      <c r="F18" s="639"/>
      <c r="G18" s="639"/>
      <c r="H18" s="639"/>
      <c r="I18" s="639"/>
      <c r="J18" s="639"/>
      <c r="K18" s="639"/>
      <c r="L18" s="639"/>
      <c r="M18" s="639"/>
      <c r="N18" s="639"/>
      <c r="O18" s="639"/>
      <c r="P18" s="639"/>
      <c r="Q18" s="640"/>
      <c r="R18" s="641">
        <v>7854281</v>
      </c>
      <c r="S18" s="642"/>
      <c r="T18" s="642"/>
      <c r="U18" s="642"/>
      <c r="V18" s="642"/>
      <c r="W18" s="642"/>
      <c r="X18" s="642"/>
      <c r="Y18" s="643"/>
      <c r="Z18" s="644">
        <v>10.7</v>
      </c>
      <c r="AA18" s="644"/>
      <c r="AB18" s="644"/>
      <c r="AC18" s="644"/>
      <c r="AD18" s="645">
        <v>7170624</v>
      </c>
      <c r="AE18" s="645"/>
      <c r="AF18" s="645"/>
      <c r="AG18" s="645"/>
      <c r="AH18" s="645"/>
      <c r="AI18" s="645"/>
      <c r="AJ18" s="645"/>
      <c r="AK18" s="645"/>
      <c r="AL18" s="646">
        <v>18.100000000000001</v>
      </c>
      <c r="AM18" s="647"/>
      <c r="AN18" s="647"/>
      <c r="AO18" s="648"/>
      <c r="AP18" s="638" t="s">
        <v>274</v>
      </c>
      <c r="AQ18" s="639"/>
      <c r="AR18" s="639"/>
      <c r="AS18" s="639"/>
      <c r="AT18" s="639"/>
      <c r="AU18" s="639"/>
      <c r="AV18" s="639"/>
      <c r="AW18" s="639"/>
      <c r="AX18" s="639"/>
      <c r="AY18" s="639"/>
      <c r="AZ18" s="639"/>
      <c r="BA18" s="639"/>
      <c r="BB18" s="639"/>
      <c r="BC18" s="639"/>
      <c r="BD18" s="639"/>
      <c r="BE18" s="639"/>
      <c r="BF18" s="640"/>
      <c r="BG18" s="641" t="s">
        <v>178</v>
      </c>
      <c r="BH18" s="642"/>
      <c r="BI18" s="642"/>
      <c r="BJ18" s="642"/>
      <c r="BK18" s="642"/>
      <c r="BL18" s="642"/>
      <c r="BM18" s="642"/>
      <c r="BN18" s="643"/>
      <c r="BO18" s="644" t="s">
        <v>249</v>
      </c>
      <c r="BP18" s="644"/>
      <c r="BQ18" s="644"/>
      <c r="BR18" s="644"/>
      <c r="BS18" s="650" t="s">
        <v>178</v>
      </c>
      <c r="BT18" s="642"/>
      <c r="BU18" s="642"/>
      <c r="BV18" s="642"/>
      <c r="BW18" s="642"/>
      <c r="BX18" s="642"/>
      <c r="BY18" s="642"/>
      <c r="BZ18" s="642"/>
      <c r="CA18" s="642"/>
      <c r="CB18" s="651"/>
      <c r="CD18" s="656" t="s">
        <v>275</v>
      </c>
      <c r="CE18" s="657"/>
      <c r="CF18" s="657"/>
      <c r="CG18" s="657"/>
      <c r="CH18" s="657"/>
      <c r="CI18" s="657"/>
      <c r="CJ18" s="657"/>
      <c r="CK18" s="657"/>
      <c r="CL18" s="657"/>
      <c r="CM18" s="657"/>
      <c r="CN18" s="657"/>
      <c r="CO18" s="657"/>
      <c r="CP18" s="657"/>
      <c r="CQ18" s="658"/>
      <c r="CR18" s="641" t="s">
        <v>238</v>
      </c>
      <c r="CS18" s="642"/>
      <c r="CT18" s="642"/>
      <c r="CU18" s="642"/>
      <c r="CV18" s="642"/>
      <c r="CW18" s="642"/>
      <c r="CX18" s="642"/>
      <c r="CY18" s="643"/>
      <c r="CZ18" s="644" t="s">
        <v>178</v>
      </c>
      <c r="DA18" s="644"/>
      <c r="DB18" s="644"/>
      <c r="DC18" s="644"/>
      <c r="DD18" s="650" t="s">
        <v>238</v>
      </c>
      <c r="DE18" s="642"/>
      <c r="DF18" s="642"/>
      <c r="DG18" s="642"/>
      <c r="DH18" s="642"/>
      <c r="DI18" s="642"/>
      <c r="DJ18" s="642"/>
      <c r="DK18" s="642"/>
      <c r="DL18" s="642"/>
      <c r="DM18" s="642"/>
      <c r="DN18" s="642"/>
      <c r="DO18" s="642"/>
      <c r="DP18" s="643"/>
      <c r="DQ18" s="650" t="s">
        <v>249</v>
      </c>
      <c r="DR18" s="642"/>
      <c r="DS18" s="642"/>
      <c r="DT18" s="642"/>
      <c r="DU18" s="642"/>
      <c r="DV18" s="642"/>
      <c r="DW18" s="642"/>
      <c r="DX18" s="642"/>
      <c r="DY18" s="642"/>
      <c r="DZ18" s="642"/>
      <c r="EA18" s="642"/>
      <c r="EB18" s="642"/>
      <c r="EC18" s="651"/>
    </row>
    <row r="19" spans="2:133" ht="11.25" customHeight="1" x14ac:dyDescent="0.15">
      <c r="B19" s="638" t="s">
        <v>276</v>
      </c>
      <c r="C19" s="639"/>
      <c r="D19" s="639"/>
      <c r="E19" s="639"/>
      <c r="F19" s="639"/>
      <c r="G19" s="639"/>
      <c r="H19" s="639"/>
      <c r="I19" s="639"/>
      <c r="J19" s="639"/>
      <c r="K19" s="639"/>
      <c r="L19" s="639"/>
      <c r="M19" s="639"/>
      <c r="N19" s="639"/>
      <c r="O19" s="639"/>
      <c r="P19" s="639"/>
      <c r="Q19" s="640"/>
      <c r="R19" s="641">
        <v>7170624</v>
      </c>
      <c r="S19" s="642"/>
      <c r="T19" s="642"/>
      <c r="U19" s="642"/>
      <c r="V19" s="642"/>
      <c r="W19" s="642"/>
      <c r="X19" s="642"/>
      <c r="Y19" s="643"/>
      <c r="Z19" s="644">
        <v>9.6999999999999993</v>
      </c>
      <c r="AA19" s="644"/>
      <c r="AB19" s="644"/>
      <c r="AC19" s="644"/>
      <c r="AD19" s="645">
        <v>7170624</v>
      </c>
      <c r="AE19" s="645"/>
      <c r="AF19" s="645"/>
      <c r="AG19" s="645"/>
      <c r="AH19" s="645"/>
      <c r="AI19" s="645"/>
      <c r="AJ19" s="645"/>
      <c r="AK19" s="645"/>
      <c r="AL19" s="646">
        <v>18.100000000000001</v>
      </c>
      <c r="AM19" s="647"/>
      <c r="AN19" s="647"/>
      <c r="AO19" s="648"/>
      <c r="AP19" s="638" t="s">
        <v>277</v>
      </c>
      <c r="AQ19" s="639"/>
      <c r="AR19" s="639"/>
      <c r="AS19" s="639"/>
      <c r="AT19" s="639"/>
      <c r="AU19" s="639"/>
      <c r="AV19" s="639"/>
      <c r="AW19" s="639"/>
      <c r="AX19" s="639"/>
      <c r="AY19" s="639"/>
      <c r="AZ19" s="639"/>
      <c r="BA19" s="639"/>
      <c r="BB19" s="639"/>
      <c r="BC19" s="639"/>
      <c r="BD19" s="639"/>
      <c r="BE19" s="639"/>
      <c r="BF19" s="640"/>
      <c r="BG19" s="641">
        <v>1993009</v>
      </c>
      <c r="BH19" s="642"/>
      <c r="BI19" s="642"/>
      <c r="BJ19" s="642"/>
      <c r="BK19" s="642"/>
      <c r="BL19" s="642"/>
      <c r="BM19" s="642"/>
      <c r="BN19" s="643"/>
      <c r="BO19" s="644">
        <v>6.8</v>
      </c>
      <c r="BP19" s="644"/>
      <c r="BQ19" s="644"/>
      <c r="BR19" s="644"/>
      <c r="BS19" s="650" t="s">
        <v>238</v>
      </c>
      <c r="BT19" s="642"/>
      <c r="BU19" s="642"/>
      <c r="BV19" s="642"/>
      <c r="BW19" s="642"/>
      <c r="BX19" s="642"/>
      <c r="BY19" s="642"/>
      <c r="BZ19" s="642"/>
      <c r="CA19" s="642"/>
      <c r="CB19" s="651"/>
      <c r="CD19" s="656" t="s">
        <v>278</v>
      </c>
      <c r="CE19" s="657"/>
      <c r="CF19" s="657"/>
      <c r="CG19" s="657"/>
      <c r="CH19" s="657"/>
      <c r="CI19" s="657"/>
      <c r="CJ19" s="657"/>
      <c r="CK19" s="657"/>
      <c r="CL19" s="657"/>
      <c r="CM19" s="657"/>
      <c r="CN19" s="657"/>
      <c r="CO19" s="657"/>
      <c r="CP19" s="657"/>
      <c r="CQ19" s="658"/>
      <c r="CR19" s="641" t="s">
        <v>178</v>
      </c>
      <c r="CS19" s="642"/>
      <c r="CT19" s="642"/>
      <c r="CU19" s="642"/>
      <c r="CV19" s="642"/>
      <c r="CW19" s="642"/>
      <c r="CX19" s="642"/>
      <c r="CY19" s="643"/>
      <c r="CZ19" s="644" t="s">
        <v>178</v>
      </c>
      <c r="DA19" s="644"/>
      <c r="DB19" s="644"/>
      <c r="DC19" s="644"/>
      <c r="DD19" s="650" t="s">
        <v>249</v>
      </c>
      <c r="DE19" s="642"/>
      <c r="DF19" s="642"/>
      <c r="DG19" s="642"/>
      <c r="DH19" s="642"/>
      <c r="DI19" s="642"/>
      <c r="DJ19" s="642"/>
      <c r="DK19" s="642"/>
      <c r="DL19" s="642"/>
      <c r="DM19" s="642"/>
      <c r="DN19" s="642"/>
      <c r="DO19" s="642"/>
      <c r="DP19" s="643"/>
      <c r="DQ19" s="650" t="s">
        <v>178</v>
      </c>
      <c r="DR19" s="642"/>
      <c r="DS19" s="642"/>
      <c r="DT19" s="642"/>
      <c r="DU19" s="642"/>
      <c r="DV19" s="642"/>
      <c r="DW19" s="642"/>
      <c r="DX19" s="642"/>
      <c r="DY19" s="642"/>
      <c r="DZ19" s="642"/>
      <c r="EA19" s="642"/>
      <c r="EB19" s="642"/>
      <c r="EC19" s="651"/>
    </row>
    <row r="20" spans="2:133" ht="11.25" customHeight="1" x14ac:dyDescent="0.15">
      <c r="B20" s="638" t="s">
        <v>279</v>
      </c>
      <c r="C20" s="639"/>
      <c r="D20" s="639"/>
      <c r="E20" s="639"/>
      <c r="F20" s="639"/>
      <c r="G20" s="639"/>
      <c r="H20" s="639"/>
      <c r="I20" s="639"/>
      <c r="J20" s="639"/>
      <c r="K20" s="639"/>
      <c r="L20" s="639"/>
      <c r="M20" s="639"/>
      <c r="N20" s="639"/>
      <c r="O20" s="639"/>
      <c r="P20" s="639"/>
      <c r="Q20" s="640"/>
      <c r="R20" s="641">
        <v>683583</v>
      </c>
      <c r="S20" s="642"/>
      <c r="T20" s="642"/>
      <c r="U20" s="642"/>
      <c r="V20" s="642"/>
      <c r="W20" s="642"/>
      <c r="X20" s="642"/>
      <c r="Y20" s="643"/>
      <c r="Z20" s="644">
        <v>0.9</v>
      </c>
      <c r="AA20" s="644"/>
      <c r="AB20" s="644"/>
      <c r="AC20" s="644"/>
      <c r="AD20" s="645" t="s">
        <v>249</v>
      </c>
      <c r="AE20" s="645"/>
      <c r="AF20" s="645"/>
      <c r="AG20" s="645"/>
      <c r="AH20" s="645"/>
      <c r="AI20" s="645"/>
      <c r="AJ20" s="645"/>
      <c r="AK20" s="645"/>
      <c r="AL20" s="646" t="s">
        <v>249</v>
      </c>
      <c r="AM20" s="647"/>
      <c r="AN20" s="647"/>
      <c r="AO20" s="648"/>
      <c r="AP20" s="638" t="s">
        <v>280</v>
      </c>
      <c r="AQ20" s="639"/>
      <c r="AR20" s="639"/>
      <c r="AS20" s="639"/>
      <c r="AT20" s="639"/>
      <c r="AU20" s="639"/>
      <c r="AV20" s="639"/>
      <c r="AW20" s="639"/>
      <c r="AX20" s="639"/>
      <c r="AY20" s="639"/>
      <c r="AZ20" s="639"/>
      <c r="BA20" s="639"/>
      <c r="BB20" s="639"/>
      <c r="BC20" s="639"/>
      <c r="BD20" s="639"/>
      <c r="BE20" s="639"/>
      <c r="BF20" s="640"/>
      <c r="BG20" s="641">
        <v>1993009</v>
      </c>
      <c r="BH20" s="642"/>
      <c r="BI20" s="642"/>
      <c r="BJ20" s="642"/>
      <c r="BK20" s="642"/>
      <c r="BL20" s="642"/>
      <c r="BM20" s="642"/>
      <c r="BN20" s="643"/>
      <c r="BO20" s="644">
        <v>6.8</v>
      </c>
      <c r="BP20" s="644"/>
      <c r="BQ20" s="644"/>
      <c r="BR20" s="644"/>
      <c r="BS20" s="650" t="s">
        <v>238</v>
      </c>
      <c r="BT20" s="642"/>
      <c r="BU20" s="642"/>
      <c r="BV20" s="642"/>
      <c r="BW20" s="642"/>
      <c r="BX20" s="642"/>
      <c r="BY20" s="642"/>
      <c r="BZ20" s="642"/>
      <c r="CA20" s="642"/>
      <c r="CB20" s="651"/>
      <c r="CD20" s="656" t="s">
        <v>281</v>
      </c>
      <c r="CE20" s="657"/>
      <c r="CF20" s="657"/>
      <c r="CG20" s="657"/>
      <c r="CH20" s="657"/>
      <c r="CI20" s="657"/>
      <c r="CJ20" s="657"/>
      <c r="CK20" s="657"/>
      <c r="CL20" s="657"/>
      <c r="CM20" s="657"/>
      <c r="CN20" s="657"/>
      <c r="CO20" s="657"/>
      <c r="CP20" s="657"/>
      <c r="CQ20" s="658"/>
      <c r="CR20" s="641">
        <v>72632262</v>
      </c>
      <c r="CS20" s="642"/>
      <c r="CT20" s="642"/>
      <c r="CU20" s="642"/>
      <c r="CV20" s="642"/>
      <c r="CW20" s="642"/>
      <c r="CX20" s="642"/>
      <c r="CY20" s="643"/>
      <c r="CZ20" s="644">
        <v>100</v>
      </c>
      <c r="DA20" s="644"/>
      <c r="DB20" s="644"/>
      <c r="DC20" s="644"/>
      <c r="DD20" s="650">
        <v>9132263</v>
      </c>
      <c r="DE20" s="642"/>
      <c r="DF20" s="642"/>
      <c r="DG20" s="642"/>
      <c r="DH20" s="642"/>
      <c r="DI20" s="642"/>
      <c r="DJ20" s="642"/>
      <c r="DK20" s="642"/>
      <c r="DL20" s="642"/>
      <c r="DM20" s="642"/>
      <c r="DN20" s="642"/>
      <c r="DO20" s="642"/>
      <c r="DP20" s="643"/>
      <c r="DQ20" s="650">
        <v>45713260</v>
      </c>
      <c r="DR20" s="642"/>
      <c r="DS20" s="642"/>
      <c r="DT20" s="642"/>
      <c r="DU20" s="642"/>
      <c r="DV20" s="642"/>
      <c r="DW20" s="642"/>
      <c r="DX20" s="642"/>
      <c r="DY20" s="642"/>
      <c r="DZ20" s="642"/>
      <c r="EA20" s="642"/>
      <c r="EB20" s="642"/>
      <c r="EC20" s="651"/>
    </row>
    <row r="21" spans="2:133" ht="11.25" customHeight="1" x14ac:dyDescent="0.15">
      <c r="B21" s="638" t="s">
        <v>282</v>
      </c>
      <c r="C21" s="639"/>
      <c r="D21" s="639"/>
      <c r="E21" s="639"/>
      <c r="F21" s="639"/>
      <c r="G21" s="639"/>
      <c r="H21" s="639"/>
      <c r="I21" s="639"/>
      <c r="J21" s="639"/>
      <c r="K21" s="639"/>
      <c r="L21" s="639"/>
      <c r="M21" s="639"/>
      <c r="N21" s="639"/>
      <c r="O21" s="639"/>
      <c r="P21" s="639"/>
      <c r="Q21" s="640"/>
      <c r="R21" s="641">
        <v>74</v>
      </c>
      <c r="S21" s="642"/>
      <c r="T21" s="642"/>
      <c r="U21" s="642"/>
      <c r="V21" s="642"/>
      <c r="W21" s="642"/>
      <c r="X21" s="642"/>
      <c r="Y21" s="643"/>
      <c r="Z21" s="644">
        <v>0</v>
      </c>
      <c r="AA21" s="644"/>
      <c r="AB21" s="644"/>
      <c r="AC21" s="644"/>
      <c r="AD21" s="645" t="s">
        <v>178</v>
      </c>
      <c r="AE21" s="645"/>
      <c r="AF21" s="645"/>
      <c r="AG21" s="645"/>
      <c r="AH21" s="645"/>
      <c r="AI21" s="645"/>
      <c r="AJ21" s="645"/>
      <c r="AK21" s="645"/>
      <c r="AL21" s="646" t="s">
        <v>249</v>
      </c>
      <c r="AM21" s="647"/>
      <c r="AN21" s="647"/>
      <c r="AO21" s="648"/>
      <c r="AP21" s="659" t="s">
        <v>283</v>
      </c>
      <c r="AQ21" s="660"/>
      <c r="AR21" s="660"/>
      <c r="AS21" s="660"/>
      <c r="AT21" s="660"/>
      <c r="AU21" s="660"/>
      <c r="AV21" s="660"/>
      <c r="AW21" s="660"/>
      <c r="AX21" s="660"/>
      <c r="AY21" s="660"/>
      <c r="AZ21" s="660"/>
      <c r="BA21" s="660"/>
      <c r="BB21" s="660"/>
      <c r="BC21" s="660"/>
      <c r="BD21" s="660"/>
      <c r="BE21" s="660"/>
      <c r="BF21" s="661"/>
      <c r="BG21" s="641">
        <v>25644</v>
      </c>
      <c r="BH21" s="642"/>
      <c r="BI21" s="642"/>
      <c r="BJ21" s="642"/>
      <c r="BK21" s="642"/>
      <c r="BL21" s="642"/>
      <c r="BM21" s="642"/>
      <c r="BN21" s="643"/>
      <c r="BO21" s="644">
        <v>0.1</v>
      </c>
      <c r="BP21" s="644"/>
      <c r="BQ21" s="644"/>
      <c r="BR21" s="644"/>
      <c r="BS21" s="650" t="s">
        <v>238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284</v>
      </c>
      <c r="C22" s="639"/>
      <c r="D22" s="639"/>
      <c r="E22" s="639"/>
      <c r="F22" s="639"/>
      <c r="G22" s="639"/>
      <c r="H22" s="639"/>
      <c r="I22" s="639"/>
      <c r="J22" s="639"/>
      <c r="K22" s="639"/>
      <c r="L22" s="639"/>
      <c r="M22" s="639"/>
      <c r="N22" s="639"/>
      <c r="O22" s="639"/>
      <c r="P22" s="639"/>
      <c r="Q22" s="640"/>
      <c r="R22" s="641">
        <v>42106256</v>
      </c>
      <c r="S22" s="642"/>
      <c r="T22" s="642"/>
      <c r="U22" s="642"/>
      <c r="V22" s="642"/>
      <c r="W22" s="642"/>
      <c r="X22" s="642"/>
      <c r="Y22" s="643"/>
      <c r="Z22" s="644">
        <v>57.2</v>
      </c>
      <c r="AA22" s="644"/>
      <c r="AB22" s="644"/>
      <c r="AC22" s="644"/>
      <c r="AD22" s="645">
        <v>39455234</v>
      </c>
      <c r="AE22" s="645"/>
      <c r="AF22" s="645"/>
      <c r="AG22" s="645"/>
      <c r="AH22" s="645"/>
      <c r="AI22" s="645"/>
      <c r="AJ22" s="645"/>
      <c r="AK22" s="645"/>
      <c r="AL22" s="646">
        <v>99.8</v>
      </c>
      <c r="AM22" s="647"/>
      <c r="AN22" s="647"/>
      <c r="AO22" s="648"/>
      <c r="AP22" s="659" t="s">
        <v>285</v>
      </c>
      <c r="AQ22" s="660"/>
      <c r="AR22" s="660"/>
      <c r="AS22" s="660"/>
      <c r="AT22" s="660"/>
      <c r="AU22" s="660"/>
      <c r="AV22" s="660"/>
      <c r="AW22" s="660"/>
      <c r="AX22" s="660"/>
      <c r="AY22" s="660"/>
      <c r="AZ22" s="660"/>
      <c r="BA22" s="660"/>
      <c r="BB22" s="660"/>
      <c r="BC22" s="660"/>
      <c r="BD22" s="660"/>
      <c r="BE22" s="660"/>
      <c r="BF22" s="661"/>
      <c r="BG22" s="641" t="s">
        <v>178</v>
      </c>
      <c r="BH22" s="642"/>
      <c r="BI22" s="642"/>
      <c r="BJ22" s="642"/>
      <c r="BK22" s="642"/>
      <c r="BL22" s="642"/>
      <c r="BM22" s="642"/>
      <c r="BN22" s="643"/>
      <c r="BO22" s="644" t="s">
        <v>238</v>
      </c>
      <c r="BP22" s="644"/>
      <c r="BQ22" s="644"/>
      <c r="BR22" s="644"/>
      <c r="BS22" s="650" t="s">
        <v>249</v>
      </c>
      <c r="BT22" s="642"/>
      <c r="BU22" s="642"/>
      <c r="BV22" s="642"/>
      <c r="BW22" s="642"/>
      <c r="BX22" s="642"/>
      <c r="BY22" s="642"/>
      <c r="BZ22" s="642"/>
      <c r="CA22" s="642"/>
      <c r="CB22" s="651"/>
      <c r="CD22" s="623" t="s">
        <v>286</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287</v>
      </c>
      <c r="C23" s="639"/>
      <c r="D23" s="639"/>
      <c r="E23" s="639"/>
      <c r="F23" s="639"/>
      <c r="G23" s="639"/>
      <c r="H23" s="639"/>
      <c r="I23" s="639"/>
      <c r="J23" s="639"/>
      <c r="K23" s="639"/>
      <c r="L23" s="639"/>
      <c r="M23" s="639"/>
      <c r="N23" s="639"/>
      <c r="O23" s="639"/>
      <c r="P23" s="639"/>
      <c r="Q23" s="640"/>
      <c r="R23" s="641">
        <v>44100</v>
      </c>
      <c r="S23" s="642"/>
      <c r="T23" s="642"/>
      <c r="U23" s="642"/>
      <c r="V23" s="642"/>
      <c r="W23" s="642"/>
      <c r="X23" s="642"/>
      <c r="Y23" s="643"/>
      <c r="Z23" s="644">
        <v>0.1</v>
      </c>
      <c r="AA23" s="644"/>
      <c r="AB23" s="644"/>
      <c r="AC23" s="644"/>
      <c r="AD23" s="645">
        <v>44100</v>
      </c>
      <c r="AE23" s="645"/>
      <c r="AF23" s="645"/>
      <c r="AG23" s="645"/>
      <c r="AH23" s="645"/>
      <c r="AI23" s="645"/>
      <c r="AJ23" s="645"/>
      <c r="AK23" s="645"/>
      <c r="AL23" s="646">
        <v>0.1</v>
      </c>
      <c r="AM23" s="647"/>
      <c r="AN23" s="647"/>
      <c r="AO23" s="648"/>
      <c r="AP23" s="659" t="s">
        <v>288</v>
      </c>
      <c r="AQ23" s="660"/>
      <c r="AR23" s="660"/>
      <c r="AS23" s="660"/>
      <c r="AT23" s="660"/>
      <c r="AU23" s="660"/>
      <c r="AV23" s="660"/>
      <c r="AW23" s="660"/>
      <c r="AX23" s="660"/>
      <c r="AY23" s="660"/>
      <c r="AZ23" s="660"/>
      <c r="BA23" s="660"/>
      <c r="BB23" s="660"/>
      <c r="BC23" s="660"/>
      <c r="BD23" s="660"/>
      <c r="BE23" s="660"/>
      <c r="BF23" s="661"/>
      <c r="BG23" s="641">
        <v>1967365</v>
      </c>
      <c r="BH23" s="642"/>
      <c r="BI23" s="642"/>
      <c r="BJ23" s="642"/>
      <c r="BK23" s="642"/>
      <c r="BL23" s="642"/>
      <c r="BM23" s="642"/>
      <c r="BN23" s="643"/>
      <c r="BO23" s="644">
        <v>6.7</v>
      </c>
      <c r="BP23" s="644"/>
      <c r="BQ23" s="644"/>
      <c r="BR23" s="644"/>
      <c r="BS23" s="650" t="s">
        <v>249</v>
      </c>
      <c r="BT23" s="642"/>
      <c r="BU23" s="642"/>
      <c r="BV23" s="642"/>
      <c r="BW23" s="642"/>
      <c r="BX23" s="642"/>
      <c r="BY23" s="642"/>
      <c r="BZ23" s="642"/>
      <c r="CA23" s="642"/>
      <c r="CB23" s="651"/>
      <c r="CD23" s="623" t="s">
        <v>226</v>
      </c>
      <c r="CE23" s="624"/>
      <c r="CF23" s="624"/>
      <c r="CG23" s="624"/>
      <c r="CH23" s="624"/>
      <c r="CI23" s="624"/>
      <c r="CJ23" s="624"/>
      <c r="CK23" s="624"/>
      <c r="CL23" s="624"/>
      <c r="CM23" s="624"/>
      <c r="CN23" s="624"/>
      <c r="CO23" s="624"/>
      <c r="CP23" s="624"/>
      <c r="CQ23" s="625"/>
      <c r="CR23" s="623" t="s">
        <v>289</v>
      </c>
      <c r="CS23" s="624"/>
      <c r="CT23" s="624"/>
      <c r="CU23" s="624"/>
      <c r="CV23" s="624"/>
      <c r="CW23" s="624"/>
      <c r="CX23" s="624"/>
      <c r="CY23" s="625"/>
      <c r="CZ23" s="623" t="s">
        <v>290</v>
      </c>
      <c r="DA23" s="624"/>
      <c r="DB23" s="624"/>
      <c r="DC23" s="625"/>
      <c r="DD23" s="623" t="s">
        <v>291</v>
      </c>
      <c r="DE23" s="624"/>
      <c r="DF23" s="624"/>
      <c r="DG23" s="624"/>
      <c r="DH23" s="624"/>
      <c r="DI23" s="624"/>
      <c r="DJ23" s="624"/>
      <c r="DK23" s="625"/>
      <c r="DL23" s="671" t="s">
        <v>292</v>
      </c>
      <c r="DM23" s="672"/>
      <c r="DN23" s="672"/>
      <c r="DO23" s="672"/>
      <c r="DP23" s="672"/>
      <c r="DQ23" s="672"/>
      <c r="DR23" s="672"/>
      <c r="DS23" s="672"/>
      <c r="DT23" s="672"/>
      <c r="DU23" s="672"/>
      <c r="DV23" s="673"/>
      <c r="DW23" s="623" t="s">
        <v>293</v>
      </c>
      <c r="DX23" s="624"/>
      <c r="DY23" s="624"/>
      <c r="DZ23" s="624"/>
      <c r="EA23" s="624"/>
      <c r="EB23" s="624"/>
      <c r="EC23" s="625"/>
    </row>
    <row r="24" spans="2:133" ht="11.25" customHeight="1" x14ac:dyDescent="0.15">
      <c r="B24" s="638" t="s">
        <v>294</v>
      </c>
      <c r="C24" s="639"/>
      <c r="D24" s="639"/>
      <c r="E24" s="639"/>
      <c r="F24" s="639"/>
      <c r="G24" s="639"/>
      <c r="H24" s="639"/>
      <c r="I24" s="639"/>
      <c r="J24" s="639"/>
      <c r="K24" s="639"/>
      <c r="L24" s="639"/>
      <c r="M24" s="639"/>
      <c r="N24" s="639"/>
      <c r="O24" s="639"/>
      <c r="P24" s="639"/>
      <c r="Q24" s="640"/>
      <c r="R24" s="641">
        <v>641359</v>
      </c>
      <c r="S24" s="642"/>
      <c r="T24" s="642"/>
      <c r="U24" s="642"/>
      <c r="V24" s="642"/>
      <c r="W24" s="642"/>
      <c r="X24" s="642"/>
      <c r="Y24" s="643"/>
      <c r="Z24" s="644">
        <v>0.9</v>
      </c>
      <c r="AA24" s="644"/>
      <c r="AB24" s="644"/>
      <c r="AC24" s="644"/>
      <c r="AD24" s="645" t="s">
        <v>249</v>
      </c>
      <c r="AE24" s="645"/>
      <c r="AF24" s="645"/>
      <c r="AG24" s="645"/>
      <c r="AH24" s="645"/>
      <c r="AI24" s="645"/>
      <c r="AJ24" s="645"/>
      <c r="AK24" s="645"/>
      <c r="AL24" s="646" t="s">
        <v>249</v>
      </c>
      <c r="AM24" s="647"/>
      <c r="AN24" s="647"/>
      <c r="AO24" s="648"/>
      <c r="AP24" s="659" t="s">
        <v>295</v>
      </c>
      <c r="AQ24" s="660"/>
      <c r="AR24" s="660"/>
      <c r="AS24" s="660"/>
      <c r="AT24" s="660"/>
      <c r="AU24" s="660"/>
      <c r="AV24" s="660"/>
      <c r="AW24" s="660"/>
      <c r="AX24" s="660"/>
      <c r="AY24" s="660"/>
      <c r="AZ24" s="660"/>
      <c r="BA24" s="660"/>
      <c r="BB24" s="660"/>
      <c r="BC24" s="660"/>
      <c r="BD24" s="660"/>
      <c r="BE24" s="660"/>
      <c r="BF24" s="661"/>
      <c r="BG24" s="641" t="s">
        <v>249</v>
      </c>
      <c r="BH24" s="642"/>
      <c r="BI24" s="642"/>
      <c r="BJ24" s="642"/>
      <c r="BK24" s="642"/>
      <c r="BL24" s="642"/>
      <c r="BM24" s="642"/>
      <c r="BN24" s="643"/>
      <c r="BO24" s="644" t="s">
        <v>249</v>
      </c>
      <c r="BP24" s="644"/>
      <c r="BQ24" s="644"/>
      <c r="BR24" s="644"/>
      <c r="BS24" s="650" t="s">
        <v>249</v>
      </c>
      <c r="BT24" s="642"/>
      <c r="BU24" s="642"/>
      <c r="BV24" s="642"/>
      <c r="BW24" s="642"/>
      <c r="BX24" s="642"/>
      <c r="BY24" s="642"/>
      <c r="BZ24" s="642"/>
      <c r="CA24" s="642"/>
      <c r="CB24" s="651"/>
      <c r="CD24" s="652" t="s">
        <v>296</v>
      </c>
      <c r="CE24" s="653"/>
      <c r="CF24" s="653"/>
      <c r="CG24" s="653"/>
      <c r="CH24" s="653"/>
      <c r="CI24" s="653"/>
      <c r="CJ24" s="653"/>
      <c r="CK24" s="653"/>
      <c r="CL24" s="653"/>
      <c r="CM24" s="653"/>
      <c r="CN24" s="653"/>
      <c r="CO24" s="653"/>
      <c r="CP24" s="653"/>
      <c r="CQ24" s="654"/>
      <c r="CR24" s="630">
        <v>38899888</v>
      </c>
      <c r="CS24" s="631"/>
      <c r="CT24" s="631"/>
      <c r="CU24" s="631"/>
      <c r="CV24" s="631"/>
      <c r="CW24" s="631"/>
      <c r="CX24" s="631"/>
      <c r="CY24" s="632"/>
      <c r="CZ24" s="635">
        <v>53.6</v>
      </c>
      <c r="DA24" s="636"/>
      <c r="DB24" s="636"/>
      <c r="DC24" s="655"/>
      <c r="DD24" s="674">
        <v>23664358</v>
      </c>
      <c r="DE24" s="631"/>
      <c r="DF24" s="631"/>
      <c r="DG24" s="631"/>
      <c r="DH24" s="631"/>
      <c r="DI24" s="631"/>
      <c r="DJ24" s="631"/>
      <c r="DK24" s="632"/>
      <c r="DL24" s="674">
        <v>23458696</v>
      </c>
      <c r="DM24" s="631"/>
      <c r="DN24" s="631"/>
      <c r="DO24" s="631"/>
      <c r="DP24" s="631"/>
      <c r="DQ24" s="631"/>
      <c r="DR24" s="631"/>
      <c r="DS24" s="631"/>
      <c r="DT24" s="631"/>
      <c r="DU24" s="631"/>
      <c r="DV24" s="632"/>
      <c r="DW24" s="635">
        <v>54.5</v>
      </c>
      <c r="DX24" s="636"/>
      <c r="DY24" s="636"/>
      <c r="DZ24" s="636"/>
      <c r="EA24" s="636"/>
      <c r="EB24" s="636"/>
      <c r="EC24" s="637"/>
    </row>
    <row r="25" spans="2:133" ht="11.25" customHeight="1" x14ac:dyDescent="0.15">
      <c r="B25" s="638" t="s">
        <v>297</v>
      </c>
      <c r="C25" s="639"/>
      <c r="D25" s="639"/>
      <c r="E25" s="639"/>
      <c r="F25" s="639"/>
      <c r="G25" s="639"/>
      <c r="H25" s="639"/>
      <c r="I25" s="639"/>
      <c r="J25" s="639"/>
      <c r="K25" s="639"/>
      <c r="L25" s="639"/>
      <c r="M25" s="639"/>
      <c r="N25" s="639"/>
      <c r="O25" s="639"/>
      <c r="P25" s="639"/>
      <c r="Q25" s="640"/>
      <c r="R25" s="641">
        <v>827351</v>
      </c>
      <c r="S25" s="642"/>
      <c r="T25" s="642"/>
      <c r="U25" s="642"/>
      <c r="V25" s="642"/>
      <c r="W25" s="642"/>
      <c r="X25" s="642"/>
      <c r="Y25" s="643"/>
      <c r="Z25" s="644">
        <v>1.1000000000000001</v>
      </c>
      <c r="AA25" s="644"/>
      <c r="AB25" s="644"/>
      <c r="AC25" s="644"/>
      <c r="AD25" s="645">
        <v>12428</v>
      </c>
      <c r="AE25" s="645"/>
      <c r="AF25" s="645"/>
      <c r="AG25" s="645"/>
      <c r="AH25" s="645"/>
      <c r="AI25" s="645"/>
      <c r="AJ25" s="645"/>
      <c r="AK25" s="645"/>
      <c r="AL25" s="646">
        <v>0</v>
      </c>
      <c r="AM25" s="647"/>
      <c r="AN25" s="647"/>
      <c r="AO25" s="648"/>
      <c r="AP25" s="659" t="s">
        <v>298</v>
      </c>
      <c r="AQ25" s="660"/>
      <c r="AR25" s="660"/>
      <c r="AS25" s="660"/>
      <c r="AT25" s="660"/>
      <c r="AU25" s="660"/>
      <c r="AV25" s="660"/>
      <c r="AW25" s="660"/>
      <c r="AX25" s="660"/>
      <c r="AY25" s="660"/>
      <c r="AZ25" s="660"/>
      <c r="BA25" s="660"/>
      <c r="BB25" s="660"/>
      <c r="BC25" s="660"/>
      <c r="BD25" s="660"/>
      <c r="BE25" s="660"/>
      <c r="BF25" s="661"/>
      <c r="BG25" s="641" t="s">
        <v>249</v>
      </c>
      <c r="BH25" s="642"/>
      <c r="BI25" s="642"/>
      <c r="BJ25" s="642"/>
      <c r="BK25" s="642"/>
      <c r="BL25" s="642"/>
      <c r="BM25" s="642"/>
      <c r="BN25" s="643"/>
      <c r="BO25" s="644" t="s">
        <v>249</v>
      </c>
      <c r="BP25" s="644"/>
      <c r="BQ25" s="644"/>
      <c r="BR25" s="644"/>
      <c r="BS25" s="650" t="s">
        <v>249</v>
      </c>
      <c r="BT25" s="642"/>
      <c r="BU25" s="642"/>
      <c r="BV25" s="642"/>
      <c r="BW25" s="642"/>
      <c r="BX25" s="642"/>
      <c r="BY25" s="642"/>
      <c r="BZ25" s="642"/>
      <c r="CA25" s="642"/>
      <c r="CB25" s="651"/>
      <c r="CD25" s="656" t="s">
        <v>299</v>
      </c>
      <c r="CE25" s="657"/>
      <c r="CF25" s="657"/>
      <c r="CG25" s="657"/>
      <c r="CH25" s="657"/>
      <c r="CI25" s="657"/>
      <c r="CJ25" s="657"/>
      <c r="CK25" s="657"/>
      <c r="CL25" s="657"/>
      <c r="CM25" s="657"/>
      <c r="CN25" s="657"/>
      <c r="CO25" s="657"/>
      <c r="CP25" s="657"/>
      <c r="CQ25" s="658"/>
      <c r="CR25" s="641">
        <v>11583952</v>
      </c>
      <c r="CS25" s="677"/>
      <c r="CT25" s="677"/>
      <c r="CU25" s="677"/>
      <c r="CV25" s="677"/>
      <c r="CW25" s="677"/>
      <c r="CX25" s="677"/>
      <c r="CY25" s="678"/>
      <c r="CZ25" s="646">
        <v>15.9</v>
      </c>
      <c r="DA25" s="675"/>
      <c r="DB25" s="675"/>
      <c r="DC25" s="679"/>
      <c r="DD25" s="650">
        <v>10470559</v>
      </c>
      <c r="DE25" s="677"/>
      <c r="DF25" s="677"/>
      <c r="DG25" s="677"/>
      <c r="DH25" s="677"/>
      <c r="DI25" s="677"/>
      <c r="DJ25" s="677"/>
      <c r="DK25" s="678"/>
      <c r="DL25" s="650">
        <v>10264899</v>
      </c>
      <c r="DM25" s="677"/>
      <c r="DN25" s="677"/>
      <c r="DO25" s="677"/>
      <c r="DP25" s="677"/>
      <c r="DQ25" s="677"/>
      <c r="DR25" s="677"/>
      <c r="DS25" s="677"/>
      <c r="DT25" s="677"/>
      <c r="DU25" s="677"/>
      <c r="DV25" s="678"/>
      <c r="DW25" s="646">
        <v>23.8</v>
      </c>
      <c r="DX25" s="675"/>
      <c r="DY25" s="675"/>
      <c r="DZ25" s="675"/>
      <c r="EA25" s="675"/>
      <c r="EB25" s="675"/>
      <c r="EC25" s="676"/>
    </row>
    <row r="26" spans="2:133" ht="11.25" customHeight="1" x14ac:dyDescent="0.15">
      <c r="B26" s="638" t="s">
        <v>300</v>
      </c>
      <c r="C26" s="639"/>
      <c r="D26" s="639"/>
      <c r="E26" s="639"/>
      <c r="F26" s="639"/>
      <c r="G26" s="639"/>
      <c r="H26" s="639"/>
      <c r="I26" s="639"/>
      <c r="J26" s="639"/>
      <c r="K26" s="639"/>
      <c r="L26" s="639"/>
      <c r="M26" s="639"/>
      <c r="N26" s="639"/>
      <c r="O26" s="639"/>
      <c r="P26" s="639"/>
      <c r="Q26" s="640"/>
      <c r="R26" s="641">
        <v>148895</v>
      </c>
      <c r="S26" s="642"/>
      <c r="T26" s="642"/>
      <c r="U26" s="642"/>
      <c r="V26" s="642"/>
      <c r="W26" s="642"/>
      <c r="X26" s="642"/>
      <c r="Y26" s="643"/>
      <c r="Z26" s="644">
        <v>0.2</v>
      </c>
      <c r="AA26" s="644"/>
      <c r="AB26" s="644"/>
      <c r="AC26" s="644"/>
      <c r="AD26" s="645" t="s">
        <v>238</v>
      </c>
      <c r="AE26" s="645"/>
      <c r="AF26" s="645"/>
      <c r="AG26" s="645"/>
      <c r="AH26" s="645"/>
      <c r="AI26" s="645"/>
      <c r="AJ26" s="645"/>
      <c r="AK26" s="645"/>
      <c r="AL26" s="646" t="s">
        <v>249</v>
      </c>
      <c r="AM26" s="647"/>
      <c r="AN26" s="647"/>
      <c r="AO26" s="648"/>
      <c r="AP26" s="659" t="s">
        <v>301</v>
      </c>
      <c r="AQ26" s="680"/>
      <c r="AR26" s="680"/>
      <c r="AS26" s="680"/>
      <c r="AT26" s="680"/>
      <c r="AU26" s="680"/>
      <c r="AV26" s="680"/>
      <c r="AW26" s="680"/>
      <c r="AX26" s="680"/>
      <c r="AY26" s="680"/>
      <c r="AZ26" s="680"/>
      <c r="BA26" s="680"/>
      <c r="BB26" s="680"/>
      <c r="BC26" s="680"/>
      <c r="BD26" s="680"/>
      <c r="BE26" s="680"/>
      <c r="BF26" s="661"/>
      <c r="BG26" s="641" t="s">
        <v>249</v>
      </c>
      <c r="BH26" s="642"/>
      <c r="BI26" s="642"/>
      <c r="BJ26" s="642"/>
      <c r="BK26" s="642"/>
      <c r="BL26" s="642"/>
      <c r="BM26" s="642"/>
      <c r="BN26" s="643"/>
      <c r="BO26" s="644" t="s">
        <v>178</v>
      </c>
      <c r="BP26" s="644"/>
      <c r="BQ26" s="644"/>
      <c r="BR26" s="644"/>
      <c r="BS26" s="650" t="s">
        <v>249</v>
      </c>
      <c r="BT26" s="642"/>
      <c r="BU26" s="642"/>
      <c r="BV26" s="642"/>
      <c r="BW26" s="642"/>
      <c r="BX26" s="642"/>
      <c r="BY26" s="642"/>
      <c r="BZ26" s="642"/>
      <c r="CA26" s="642"/>
      <c r="CB26" s="651"/>
      <c r="CD26" s="656" t="s">
        <v>302</v>
      </c>
      <c r="CE26" s="657"/>
      <c r="CF26" s="657"/>
      <c r="CG26" s="657"/>
      <c r="CH26" s="657"/>
      <c r="CI26" s="657"/>
      <c r="CJ26" s="657"/>
      <c r="CK26" s="657"/>
      <c r="CL26" s="657"/>
      <c r="CM26" s="657"/>
      <c r="CN26" s="657"/>
      <c r="CO26" s="657"/>
      <c r="CP26" s="657"/>
      <c r="CQ26" s="658"/>
      <c r="CR26" s="641">
        <v>6864461</v>
      </c>
      <c r="CS26" s="642"/>
      <c r="CT26" s="642"/>
      <c r="CU26" s="642"/>
      <c r="CV26" s="642"/>
      <c r="CW26" s="642"/>
      <c r="CX26" s="642"/>
      <c r="CY26" s="643"/>
      <c r="CZ26" s="646">
        <v>9.5</v>
      </c>
      <c r="DA26" s="675"/>
      <c r="DB26" s="675"/>
      <c r="DC26" s="679"/>
      <c r="DD26" s="650">
        <v>6133207</v>
      </c>
      <c r="DE26" s="642"/>
      <c r="DF26" s="642"/>
      <c r="DG26" s="642"/>
      <c r="DH26" s="642"/>
      <c r="DI26" s="642"/>
      <c r="DJ26" s="642"/>
      <c r="DK26" s="643"/>
      <c r="DL26" s="650" t="s">
        <v>249</v>
      </c>
      <c r="DM26" s="642"/>
      <c r="DN26" s="642"/>
      <c r="DO26" s="642"/>
      <c r="DP26" s="642"/>
      <c r="DQ26" s="642"/>
      <c r="DR26" s="642"/>
      <c r="DS26" s="642"/>
      <c r="DT26" s="642"/>
      <c r="DU26" s="642"/>
      <c r="DV26" s="643"/>
      <c r="DW26" s="646" t="s">
        <v>238</v>
      </c>
      <c r="DX26" s="675"/>
      <c r="DY26" s="675"/>
      <c r="DZ26" s="675"/>
      <c r="EA26" s="675"/>
      <c r="EB26" s="675"/>
      <c r="EC26" s="676"/>
    </row>
    <row r="27" spans="2:133" ht="11.25" customHeight="1" x14ac:dyDescent="0.15">
      <c r="B27" s="638" t="s">
        <v>303</v>
      </c>
      <c r="C27" s="639"/>
      <c r="D27" s="639"/>
      <c r="E27" s="639"/>
      <c r="F27" s="639"/>
      <c r="G27" s="639"/>
      <c r="H27" s="639"/>
      <c r="I27" s="639"/>
      <c r="J27" s="639"/>
      <c r="K27" s="639"/>
      <c r="L27" s="639"/>
      <c r="M27" s="639"/>
      <c r="N27" s="639"/>
      <c r="O27" s="639"/>
      <c r="P27" s="639"/>
      <c r="Q27" s="640"/>
      <c r="R27" s="641">
        <v>12875979</v>
      </c>
      <c r="S27" s="642"/>
      <c r="T27" s="642"/>
      <c r="U27" s="642"/>
      <c r="V27" s="642"/>
      <c r="W27" s="642"/>
      <c r="X27" s="642"/>
      <c r="Y27" s="643"/>
      <c r="Z27" s="644">
        <v>17.5</v>
      </c>
      <c r="AA27" s="644"/>
      <c r="AB27" s="644"/>
      <c r="AC27" s="644"/>
      <c r="AD27" s="645" t="s">
        <v>238</v>
      </c>
      <c r="AE27" s="645"/>
      <c r="AF27" s="645"/>
      <c r="AG27" s="645"/>
      <c r="AH27" s="645"/>
      <c r="AI27" s="645"/>
      <c r="AJ27" s="645"/>
      <c r="AK27" s="645"/>
      <c r="AL27" s="646" t="s">
        <v>249</v>
      </c>
      <c r="AM27" s="647"/>
      <c r="AN27" s="647"/>
      <c r="AO27" s="648"/>
      <c r="AP27" s="638" t="s">
        <v>304</v>
      </c>
      <c r="AQ27" s="639"/>
      <c r="AR27" s="639"/>
      <c r="AS27" s="639"/>
      <c r="AT27" s="639"/>
      <c r="AU27" s="639"/>
      <c r="AV27" s="639"/>
      <c r="AW27" s="639"/>
      <c r="AX27" s="639"/>
      <c r="AY27" s="639"/>
      <c r="AZ27" s="639"/>
      <c r="BA27" s="639"/>
      <c r="BB27" s="639"/>
      <c r="BC27" s="639"/>
      <c r="BD27" s="639"/>
      <c r="BE27" s="639"/>
      <c r="BF27" s="640"/>
      <c r="BG27" s="641">
        <v>29368176</v>
      </c>
      <c r="BH27" s="642"/>
      <c r="BI27" s="642"/>
      <c r="BJ27" s="642"/>
      <c r="BK27" s="642"/>
      <c r="BL27" s="642"/>
      <c r="BM27" s="642"/>
      <c r="BN27" s="643"/>
      <c r="BO27" s="644">
        <v>100</v>
      </c>
      <c r="BP27" s="644"/>
      <c r="BQ27" s="644"/>
      <c r="BR27" s="644"/>
      <c r="BS27" s="650">
        <v>457405</v>
      </c>
      <c r="BT27" s="642"/>
      <c r="BU27" s="642"/>
      <c r="BV27" s="642"/>
      <c r="BW27" s="642"/>
      <c r="BX27" s="642"/>
      <c r="BY27" s="642"/>
      <c r="BZ27" s="642"/>
      <c r="CA27" s="642"/>
      <c r="CB27" s="651"/>
      <c r="CD27" s="656" t="s">
        <v>305</v>
      </c>
      <c r="CE27" s="657"/>
      <c r="CF27" s="657"/>
      <c r="CG27" s="657"/>
      <c r="CH27" s="657"/>
      <c r="CI27" s="657"/>
      <c r="CJ27" s="657"/>
      <c r="CK27" s="657"/>
      <c r="CL27" s="657"/>
      <c r="CM27" s="657"/>
      <c r="CN27" s="657"/>
      <c r="CO27" s="657"/>
      <c r="CP27" s="657"/>
      <c r="CQ27" s="658"/>
      <c r="CR27" s="641">
        <v>20369901</v>
      </c>
      <c r="CS27" s="677"/>
      <c r="CT27" s="677"/>
      <c r="CU27" s="677"/>
      <c r="CV27" s="677"/>
      <c r="CW27" s="677"/>
      <c r="CX27" s="677"/>
      <c r="CY27" s="678"/>
      <c r="CZ27" s="646">
        <v>28</v>
      </c>
      <c r="DA27" s="675"/>
      <c r="DB27" s="675"/>
      <c r="DC27" s="679"/>
      <c r="DD27" s="650">
        <v>6442068</v>
      </c>
      <c r="DE27" s="677"/>
      <c r="DF27" s="677"/>
      <c r="DG27" s="677"/>
      <c r="DH27" s="677"/>
      <c r="DI27" s="677"/>
      <c r="DJ27" s="677"/>
      <c r="DK27" s="678"/>
      <c r="DL27" s="650">
        <v>6442066</v>
      </c>
      <c r="DM27" s="677"/>
      <c r="DN27" s="677"/>
      <c r="DO27" s="677"/>
      <c r="DP27" s="677"/>
      <c r="DQ27" s="677"/>
      <c r="DR27" s="677"/>
      <c r="DS27" s="677"/>
      <c r="DT27" s="677"/>
      <c r="DU27" s="677"/>
      <c r="DV27" s="678"/>
      <c r="DW27" s="646">
        <v>15</v>
      </c>
      <c r="DX27" s="675"/>
      <c r="DY27" s="675"/>
      <c r="DZ27" s="675"/>
      <c r="EA27" s="675"/>
      <c r="EB27" s="675"/>
      <c r="EC27" s="676"/>
    </row>
    <row r="28" spans="2:133" ht="11.25" customHeight="1" x14ac:dyDescent="0.15">
      <c r="B28" s="683" t="s">
        <v>306</v>
      </c>
      <c r="C28" s="684"/>
      <c r="D28" s="684"/>
      <c r="E28" s="684"/>
      <c r="F28" s="684"/>
      <c r="G28" s="684"/>
      <c r="H28" s="684"/>
      <c r="I28" s="684"/>
      <c r="J28" s="684"/>
      <c r="K28" s="684"/>
      <c r="L28" s="684"/>
      <c r="M28" s="684"/>
      <c r="N28" s="684"/>
      <c r="O28" s="684"/>
      <c r="P28" s="684"/>
      <c r="Q28" s="685"/>
      <c r="R28" s="641" t="s">
        <v>178</v>
      </c>
      <c r="S28" s="642"/>
      <c r="T28" s="642"/>
      <c r="U28" s="642"/>
      <c r="V28" s="642"/>
      <c r="W28" s="642"/>
      <c r="X28" s="642"/>
      <c r="Y28" s="643"/>
      <c r="Z28" s="644" t="s">
        <v>249</v>
      </c>
      <c r="AA28" s="644"/>
      <c r="AB28" s="644"/>
      <c r="AC28" s="644"/>
      <c r="AD28" s="645" t="s">
        <v>249</v>
      </c>
      <c r="AE28" s="645"/>
      <c r="AF28" s="645"/>
      <c r="AG28" s="645"/>
      <c r="AH28" s="645"/>
      <c r="AI28" s="645"/>
      <c r="AJ28" s="645"/>
      <c r="AK28" s="645"/>
      <c r="AL28" s="646" t="s">
        <v>249</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307</v>
      </c>
      <c r="CE28" s="657"/>
      <c r="CF28" s="657"/>
      <c r="CG28" s="657"/>
      <c r="CH28" s="657"/>
      <c r="CI28" s="657"/>
      <c r="CJ28" s="657"/>
      <c r="CK28" s="657"/>
      <c r="CL28" s="657"/>
      <c r="CM28" s="657"/>
      <c r="CN28" s="657"/>
      <c r="CO28" s="657"/>
      <c r="CP28" s="657"/>
      <c r="CQ28" s="658"/>
      <c r="CR28" s="641">
        <v>6946035</v>
      </c>
      <c r="CS28" s="642"/>
      <c r="CT28" s="642"/>
      <c r="CU28" s="642"/>
      <c r="CV28" s="642"/>
      <c r="CW28" s="642"/>
      <c r="CX28" s="642"/>
      <c r="CY28" s="643"/>
      <c r="CZ28" s="646">
        <v>9.6</v>
      </c>
      <c r="DA28" s="675"/>
      <c r="DB28" s="675"/>
      <c r="DC28" s="679"/>
      <c r="DD28" s="650">
        <v>6751731</v>
      </c>
      <c r="DE28" s="642"/>
      <c r="DF28" s="642"/>
      <c r="DG28" s="642"/>
      <c r="DH28" s="642"/>
      <c r="DI28" s="642"/>
      <c r="DJ28" s="642"/>
      <c r="DK28" s="643"/>
      <c r="DL28" s="650">
        <v>6751731</v>
      </c>
      <c r="DM28" s="642"/>
      <c r="DN28" s="642"/>
      <c r="DO28" s="642"/>
      <c r="DP28" s="642"/>
      <c r="DQ28" s="642"/>
      <c r="DR28" s="642"/>
      <c r="DS28" s="642"/>
      <c r="DT28" s="642"/>
      <c r="DU28" s="642"/>
      <c r="DV28" s="643"/>
      <c r="DW28" s="646">
        <v>15.7</v>
      </c>
      <c r="DX28" s="675"/>
      <c r="DY28" s="675"/>
      <c r="DZ28" s="675"/>
      <c r="EA28" s="675"/>
      <c r="EB28" s="675"/>
      <c r="EC28" s="676"/>
    </row>
    <row r="29" spans="2:133" ht="11.25" customHeight="1" x14ac:dyDescent="0.15">
      <c r="B29" s="638" t="s">
        <v>308</v>
      </c>
      <c r="C29" s="639"/>
      <c r="D29" s="639"/>
      <c r="E29" s="639"/>
      <c r="F29" s="639"/>
      <c r="G29" s="639"/>
      <c r="H29" s="639"/>
      <c r="I29" s="639"/>
      <c r="J29" s="639"/>
      <c r="K29" s="639"/>
      <c r="L29" s="639"/>
      <c r="M29" s="639"/>
      <c r="N29" s="639"/>
      <c r="O29" s="639"/>
      <c r="P29" s="639"/>
      <c r="Q29" s="640"/>
      <c r="R29" s="641">
        <v>6001408</v>
      </c>
      <c r="S29" s="642"/>
      <c r="T29" s="642"/>
      <c r="U29" s="642"/>
      <c r="V29" s="642"/>
      <c r="W29" s="642"/>
      <c r="X29" s="642"/>
      <c r="Y29" s="643"/>
      <c r="Z29" s="644">
        <v>8.1999999999999993</v>
      </c>
      <c r="AA29" s="644"/>
      <c r="AB29" s="644"/>
      <c r="AC29" s="644"/>
      <c r="AD29" s="645" t="s">
        <v>238</v>
      </c>
      <c r="AE29" s="645"/>
      <c r="AF29" s="645"/>
      <c r="AG29" s="645"/>
      <c r="AH29" s="645"/>
      <c r="AI29" s="645"/>
      <c r="AJ29" s="645"/>
      <c r="AK29" s="645"/>
      <c r="AL29" s="646" t="s">
        <v>238</v>
      </c>
      <c r="AM29" s="647"/>
      <c r="AN29" s="647"/>
      <c r="AO29" s="648"/>
      <c r="AP29" s="620" t="s">
        <v>226</v>
      </c>
      <c r="AQ29" s="621"/>
      <c r="AR29" s="621"/>
      <c r="AS29" s="621"/>
      <c r="AT29" s="621"/>
      <c r="AU29" s="621"/>
      <c r="AV29" s="621"/>
      <c r="AW29" s="621"/>
      <c r="AX29" s="621"/>
      <c r="AY29" s="621"/>
      <c r="AZ29" s="621"/>
      <c r="BA29" s="621"/>
      <c r="BB29" s="621"/>
      <c r="BC29" s="621"/>
      <c r="BD29" s="621"/>
      <c r="BE29" s="621"/>
      <c r="BF29" s="622"/>
      <c r="BG29" s="620" t="s">
        <v>309</v>
      </c>
      <c r="BH29" s="681"/>
      <c r="BI29" s="681"/>
      <c r="BJ29" s="681"/>
      <c r="BK29" s="681"/>
      <c r="BL29" s="681"/>
      <c r="BM29" s="681"/>
      <c r="BN29" s="681"/>
      <c r="BO29" s="681"/>
      <c r="BP29" s="681"/>
      <c r="BQ29" s="682"/>
      <c r="BR29" s="620" t="s">
        <v>310</v>
      </c>
      <c r="BS29" s="681"/>
      <c r="BT29" s="681"/>
      <c r="BU29" s="681"/>
      <c r="BV29" s="681"/>
      <c r="BW29" s="681"/>
      <c r="BX29" s="681"/>
      <c r="BY29" s="681"/>
      <c r="BZ29" s="681"/>
      <c r="CA29" s="681"/>
      <c r="CB29" s="682"/>
      <c r="CD29" s="704" t="s">
        <v>311</v>
      </c>
      <c r="CE29" s="705"/>
      <c r="CF29" s="656" t="s">
        <v>312</v>
      </c>
      <c r="CG29" s="657"/>
      <c r="CH29" s="657"/>
      <c r="CI29" s="657"/>
      <c r="CJ29" s="657"/>
      <c r="CK29" s="657"/>
      <c r="CL29" s="657"/>
      <c r="CM29" s="657"/>
      <c r="CN29" s="657"/>
      <c r="CO29" s="657"/>
      <c r="CP29" s="657"/>
      <c r="CQ29" s="658"/>
      <c r="CR29" s="641">
        <v>6945977</v>
      </c>
      <c r="CS29" s="677"/>
      <c r="CT29" s="677"/>
      <c r="CU29" s="677"/>
      <c r="CV29" s="677"/>
      <c r="CW29" s="677"/>
      <c r="CX29" s="677"/>
      <c r="CY29" s="678"/>
      <c r="CZ29" s="646">
        <v>9.6</v>
      </c>
      <c r="DA29" s="675"/>
      <c r="DB29" s="675"/>
      <c r="DC29" s="679"/>
      <c r="DD29" s="650">
        <v>6751673</v>
      </c>
      <c r="DE29" s="677"/>
      <c r="DF29" s="677"/>
      <c r="DG29" s="677"/>
      <c r="DH29" s="677"/>
      <c r="DI29" s="677"/>
      <c r="DJ29" s="677"/>
      <c r="DK29" s="678"/>
      <c r="DL29" s="650">
        <v>6751673</v>
      </c>
      <c r="DM29" s="677"/>
      <c r="DN29" s="677"/>
      <c r="DO29" s="677"/>
      <c r="DP29" s="677"/>
      <c r="DQ29" s="677"/>
      <c r="DR29" s="677"/>
      <c r="DS29" s="677"/>
      <c r="DT29" s="677"/>
      <c r="DU29" s="677"/>
      <c r="DV29" s="678"/>
      <c r="DW29" s="646">
        <v>15.7</v>
      </c>
      <c r="DX29" s="675"/>
      <c r="DY29" s="675"/>
      <c r="DZ29" s="675"/>
      <c r="EA29" s="675"/>
      <c r="EB29" s="675"/>
      <c r="EC29" s="676"/>
    </row>
    <row r="30" spans="2:133" ht="11.25" customHeight="1" x14ac:dyDescent="0.15">
      <c r="B30" s="638" t="s">
        <v>313</v>
      </c>
      <c r="C30" s="639"/>
      <c r="D30" s="639"/>
      <c r="E30" s="639"/>
      <c r="F30" s="639"/>
      <c r="G30" s="639"/>
      <c r="H30" s="639"/>
      <c r="I30" s="639"/>
      <c r="J30" s="639"/>
      <c r="K30" s="639"/>
      <c r="L30" s="639"/>
      <c r="M30" s="639"/>
      <c r="N30" s="639"/>
      <c r="O30" s="639"/>
      <c r="P30" s="639"/>
      <c r="Q30" s="640"/>
      <c r="R30" s="641">
        <v>141555</v>
      </c>
      <c r="S30" s="642"/>
      <c r="T30" s="642"/>
      <c r="U30" s="642"/>
      <c r="V30" s="642"/>
      <c r="W30" s="642"/>
      <c r="X30" s="642"/>
      <c r="Y30" s="643"/>
      <c r="Z30" s="644">
        <v>0.2</v>
      </c>
      <c r="AA30" s="644"/>
      <c r="AB30" s="644"/>
      <c r="AC30" s="644"/>
      <c r="AD30" s="645">
        <v>627</v>
      </c>
      <c r="AE30" s="645"/>
      <c r="AF30" s="645"/>
      <c r="AG30" s="645"/>
      <c r="AH30" s="645"/>
      <c r="AI30" s="645"/>
      <c r="AJ30" s="645"/>
      <c r="AK30" s="645"/>
      <c r="AL30" s="646">
        <v>0</v>
      </c>
      <c r="AM30" s="647"/>
      <c r="AN30" s="647"/>
      <c r="AO30" s="648"/>
      <c r="AP30" s="689" t="s">
        <v>314</v>
      </c>
      <c r="AQ30" s="690"/>
      <c r="AR30" s="690"/>
      <c r="AS30" s="690"/>
      <c r="AT30" s="695" t="s">
        <v>315</v>
      </c>
      <c r="AU30" s="230"/>
      <c r="AV30" s="230"/>
      <c r="AW30" s="230"/>
      <c r="AX30" s="627" t="s">
        <v>189</v>
      </c>
      <c r="AY30" s="628"/>
      <c r="AZ30" s="628"/>
      <c r="BA30" s="628"/>
      <c r="BB30" s="628"/>
      <c r="BC30" s="628"/>
      <c r="BD30" s="628"/>
      <c r="BE30" s="628"/>
      <c r="BF30" s="629"/>
      <c r="BG30" s="701">
        <v>98.7</v>
      </c>
      <c r="BH30" s="702"/>
      <c r="BI30" s="702"/>
      <c r="BJ30" s="702"/>
      <c r="BK30" s="702"/>
      <c r="BL30" s="702"/>
      <c r="BM30" s="636">
        <v>94.1</v>
      </c>
      <c r="BN30" s="702"/>
      <c r="BO30" s="702"/>
      <c r="BP30" s="702"/>
      <c r="BQ30" s="703"/>
      <c r="BR30" s="701">
        <v>98.3</v>
      </c>
      <c r="BS30" s="702"/>
      <c r="BT30" s="702"/>
      <c r="BU30" s="702"/>
      <c r="BV30" s="702"/>
      <c r="BW30" s="702"/>
      <c r="BX30" s="636">
        <v>93.1</v>
      </c>
      <c r="BY30" s="702"/>
      <c r="BZ30" s="702"/>
      <c r="CA30" s="702"/>
      <c r="CB30" s="703"/>
      <c r="CD30" s="706"/>
      <c r="CE30" s="707"/>
      <c r="CF30" s="656" t="s">
        <v>316</v>
      </c>
      <c r="CG30" s="657"/>
      <c r="CH30" s="657"/>
      <c r="CI30" s="657"/>
      <c r="CJ30" s="657"/>
      <c r="CK30" s="657"/>
      <c r="CL30" s="657"/>
      <c r="CM30" s="657"/>
      <c r="CN30" s="657"/>
      <c r="CO30" s="657"/>
      <c r="CP30" s="657"/>
      <c r="CQ30" s="658"/>
      <c r="CR30" s="641">
        <v>6553102</v>
      </c>
      <c r="CS30" s="642"/>
      <c r="CT30" s="642"/>
      <c r="CU30" s="642"/>
      <c r="CV30" s="642"/>
      <c r="CW30" s="642"/>
      <c r="CX30" s="642"/>
      <c r="CY30" s="643"/>
      <c r="CZ30" s="646">
        <v>9</v>
      </c>
      <c r="DA30" s="675"/>
      <c r="DB30" s="675"/>
      <c r="DC30" s="679"/>
      <c r="DD30" s="650">
        <v>6382702</v>
      </c>
      <c r="DE30" s="642"/>
      <c r="DF30" s="642"/>
      <c r="DG30" s="642"/>
      <c r="DH30" s="642"/>
      <c r="DI30" s="642"/>
      <c r="DJ30" s="642"/>
      <c r="DK30" s="643"/>
      <c r="DL30" s="650">
        <v>6382702</v>
      </c>
      <c r="DM30" s="642"/>
      <c r="DN30" s="642"/>
      <c r="DO30" s="642"/>
      <c r="DP30" s="642"/>
      <c r="DQ30" s="642"/>
      <c r="DR30" s="642"/>
      <c r="DS30" s="642"/>
      <c r="DT30" s="642"/>
      <c r="DU30" s="642"/>
      <c r="DV30" s="643"/>
      <c r="DW30" s="646">
        <v>14.8</v>
      </c>
      <c r="DX30" s="675"/>
      <c r="DY30" s="675"/>
      <c r="DZ30" s="675"/>
      <c r="EA30" s="675"/>
      <c r="EB30" s="675"/>
      <c r="EC30" s="676"/>
    </row>
    <row r="31" spans="2:133" ht="11.25" customHeight="1" x14ac:dyDescent="0.15">
      <c r="B31" s="638" t="s">
        <v>317</v>
      </c>
      <c r="C31" s="639"/>
      <c r="D31" s="639"/>
      <c r="E31" s="639"/>
      <c r="F31" s="639"/>
      <c r="G31" s="639"/>
      <c r="H31" s="639"/>
      <c r="I31" s="639"/>
      <c r="J31" s="639"/>
      <c r="K31" s="639"/>
      <c r="L31" s="639"/>
      <c r="M31" s="639"/>
      <c r="N31" s="639"/>
      <c r="O31" s="639"/>
      <c r="P31" s="639"/>
      <c r="Q31" s="640"/>
      <c r="R31" s="641">
        <v>124377</v>
      </c>
      <c r="S31" s="642"/>
      <c r="T31" s="642"/>
      <c r="U31" s="642"/>
      <c r="V31" s="642"/>
      <c r="W31" s="642"/>
      <c r="X31" s="642"/>
      <c r="Y31" s="643"/>
      <c r="Z31" s="644">
        <v>0.2</v>
      </c>
      <c r="AA31" s="644"/>
      <c r="AB31" s="644"/>
      <c r="AC31" s="644"/>
      <c r="AD31" s="645" t="s">
        <v>249</v>
      </c>
      <c r="AE31" s="645"/>
      <c r="AF31" s="645"/>
      <c r="AG31" s="645"/>
      <c r="AH31" s="645"/>
      <c r="AI31" s="645"/>
      <c r="AJ31" s="645"/>
      <c r="AK31" s="645"/>
      <c r="AL31" s="646" t="s">
        <v>249</v>
      </c>
      <c r="AM31" s="647"/>
      <c r="AN31" s="647"/>
      <c r="AO31" s="648"/>
      <c r="AP31" s="691"/>
      <c r="AQ31" s="692"/>
      <c r="AR31" s="692"/>
      <c r="AS31" s="692"/>
      <c r="AT31" s="696"/>
      <c r="AU31" s="229" t="s">
        <v>318</v>
      </c>
      <c r="AV31" s="229"/>
      <c r="AW31" s="229"/>
      <c r="AX31" s="638" t="s">
        <v>319</v>
      </c>
      <c r="AY31" s="639"/>
      <c r="AZ31" s="639"/>
      <c r="BA31" s="639"/>
      <c r="BB31" s="639"/>
      <c r="BC31" s="639"/>
      <c r="BD31" s="639"/>
      <c r="BE31" s="639"/>
      <c r="BF31" s="640"/>
      <c r="BG31" s="698">
        <v>99.1</v>
      </c>
      <c r="BH31" s="677"/>
      <c r="BI31" s="677"/>
      <c r="BJ31" s="677"/>
      <c r="BK31" s="677"/>
      <c r="BL31" s="677"/>
      <c r="BM31" s="647">
        <v>96.8</v>
      </c>
      <c r="BN31" s="699"/>
      <c r="BO31" s="699"/>
      <c r="BP31" s="699"/>
      <c r="BQ31" s="700"/>
      <c r="BR31" s="698">
        <v>98.8</v>
      </c>
      <c r="BS31" s="677"/>
      <c r="BT31" s="677"/>
      <c r="BU31" s="677"/>
      <c r="BV31" s="677"/>
      <c r="BW31" s="677"/>
      <c r="BX31" s="647">
        <v>95.9</v>
      </c>
      <c r="BY31" s="699"/>
      <c r="BZ31" s="699"/>
      <c r="CA31" s="699"/>
      <c r="CB31" s="700"/>
      <c r="CD31" s="706"/>
      <c r="CE31" s="707"/>
      <c r="CF31" s="656" t="s">
        <v>320</v>
      </c>
      <c r="CG31" s="657"/>
      <c r="CH31" s="657"/>
      <c r="CI31" s="657"/>
      <c r="CJ31" s="657"/>
      <c r="CK31" s="657"/>
      <c r="CL31" s="657"/>
      <c r="CM31" s="657"/>
      <c r="CN31" s="657"/>
      <c r="CO31" s="657"/>
      <c r="CP31" s="657"/>
      <c r="CQ31" s="658"/>
      <c r="CR31" s="641">
        <v>392875</v>
      </c>
      <c r="CS31" s="677"/>
      <c r="CT31" s="677"/>
      <c r="CU31" s="677"/>
      <c r="CV31" s="677"/>
      <c r="CW31" s="677"/>
      <c r="CX31" s="677"/>
      <c r="CY31" s="678"/>
      <c r="CZ31" s="646">
        <v>0.5</v>
      </c>
      <c r="DA31" s="675"/>
      <c r="DB31" s="675"/>
      <c r="DC31" s="679"/>
      <c r="DD31" s="650">
        <v>368971</v>
      </c>
      <c r="DE31" s="677"/>
      <c r="DF31" s="677"/>
      <c r="DG31" s="677"/>
      <c r="DH31" s="677"/>
      <c r="DI31" s="677"/>
      <c r="DJ31" s="677"/>
      <c r="DK31" s="678"/>
      <c r="DL31" s="650">
        <v>368971</v>
      </c>
      <c r="DM31" s="677"/>
      <c r="DN31" s="677"/>
      <c r="DO31" s="677"/>
      <c r="DP31" s="677"/>
      <c r="DQ31" s="677"/>
      <c r="DR31" s="677"/>
      <c r="DS31" s="677"/>
      <c r="DT31" s="677"/>
      <c r="DU31" s="677"/>
      <c r="DV31" s="678"/>
      <c r="DW31" s="646">
        <v>0.9</v>
      </c>
      <c r="DX31" s="675"/>
      <c r="DY31" s="675"/>
      <c r="DZ31" s="675"/>
      <c r="EA31" s="675"/>
      <c r="EB31" s="675"/>
      <c r="EC31" s="676"/>
    </row>
    <row r="32" spans="2:133" ht="11.25" customHeight="1" x14ac:dyDescent="0.15">
      <c r="B32" s="638" t="s">
        <v>321</v>
      </c>
      <c r="C32" s="639"/>
      <c r="D32" s="639"/>
      <c r="E32" s="639"/>
      <c r="F32" s="639"/>
      <c r="G32" s="639"/>
      <c r="H32" s="639"/>
      <c r="I32" s="639"/>
      <c r="J32" s="639"/>
      <c r="K32" s="639"/>
      <c r="L32" s="639"/>
      <c r="M32" s="639"/>
      <c r="N32" s="639"/>
      <c r="O32" s="639"/>
      <c r="P32" s="639"/>
      <c r="Q32" s="640"/>
      <c r="R32" s="641">
        <v>739512</v>
      </c>
      <c r="S32" s="642"/>
      <c r="T32" s="642"/>
      <c r="U32" s="642"/>
      <c r="V32" s="642"/>
      <c r="W32" s="642"/>
      <c r="X32" s="642"/>
      <c r="Y32" s="643"/>
      <c r="Z32" s="644">
        <v>1</v>
      </c>
      <c r="AA32" s="644"/>
      <c r="AB32" s="644"/>
      <c r="AC32" s="644"/>
      <c r="AD32" s="645" t="s">
        <v>238</v>
      </c>
      <c r="AE32" s="645"/>
      <c r="AF32" s="645"/>
      <c r="AG32" s="645"/>
      <c r="AH32" s="645"/>
      <c r="AI32" s="645"/>
      <c r="AJ32" s="645"/>
      <c r="AK32" s="645"/>
      <c r="AL32" s="646" t="s">
        <v>238</v>
      </c>
      <c r="AM32" s="647"/>
      <c r="AN32" s="647"/>
      <c r="AO32" s="648"/>
      <c r="AP32" s="693"/>
      <c r="AQ32" s="694"/>
      <c r="AR32" s="694"/>
      <c r="AS32" s="694"/>
      <c r="AT32" s="697"/>
      <c r="AU32" s="231"/>
      <c r="AV32" s="231"/>
      <c r="AW32" s="231"/>
      <c r="AX32" s="686" t="s">
        <v>322</v>
      </c>
      <c r="AY32" s="687"/>
      <c r="AZ32" s="687"/>
      <c r="BA32" s="687"/>
      <c r="BB32" s="687"/>
      <c r="BC32" s="687"/>
      <c r="BD32" s="687"/>
      <c r="BE32" s="687"/>
      <c r="BF32" s="688"/>
      <c r="BG32" s="710">
        <v>98.3</v>
      </c>
      <c r="BH32" s="711"/>
      <c r="BI32" s="711"/>
      <c r="BJ32" s="711"/>
      <c r="BK32" s="711"/>
      <c r="BL32" s="711"/>
      <c r="BM32" s="712">
        <v>91</v>
      </c>
      <c r="BN32" s="711"/>
      <c r="BO32" s="711"/>
      <c r="BP32" s="711"/>
      <c r="BQ32" s="713"/>
      <c r="BR32" s="710">
        <v>97.7</v>
      </c>
      <c r="BS32" s="711"/>
      <c r="BT32" s="711"/>
      <c r="BU32" s="711"/>
      <c r="BV32" s="711"/>
      <c r="BW32" s="711"/>
      <c r="BX32" s="712">
        <v>90.1</v>
      </c>
      <c r="BY32" s="711"/>
      <c r="BZ32" s="711"/>
      <c r="CA32" s="711"/>
      <c r="CB32" s="713"/>
      <c r="CD32" s="708"/>
      <c r="CE32" s="709"/>
      <c r="CF32" s="656" t="s">
        <v>323</v>
      </c>
      <c r="CG32" s="657"/>
      <c r="CH32" s="657"/>
      <c r="CI32" s="657"/>
      <c r="CJ32" s="657"/>
      <c r="CK32" s="657"/>
      <c r="CL32" s="657"/>
      <c r="CM32" s="657"/>
      <c r="CN32" s="657"/>
      <c r="CO32" s="657"/>
      <c r="CP32" s="657"/>
      <c r="CQ32" s="658"/>
      <c r="CR32" s="641">
        <v>58</v>
      </c>
      <c r="CS32" s="642"/>
      <c r="CT32" s="642"/>
      <c r="CU32" s="642"/>
      <c r="CV32" s="642"/>
      <c r="CW32" s="642"/>
      <c r="CX32" s="642"/>
      <c r="CY32" s="643"/>
      <c r="CZ32" s="646">
        <v>0</v>
      </c>
      <c r="DA32" s="675"/>
      <c r="DB32" s="675"/>
      <c r="DC32" s="679"/>
      <c r="DD32" s="650">
        <v>58</v>
      </c>
      <c r="DE32" s="642"/>
      <c r="DF32" s="642"/>
      <c r="DG32" s="642"/>
      <c r="DH32" s="642"/>
      <c r="DI32" s="642"/>
      <c r="DJ32" s="642"/>
      <c r="DK32" s="643"/>
      <c r="DL32" s="650">
        <v>58</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324</v>
      </c>
      <c r="C33" s="639"/>
      <c r="D33" s="639"/>
      <c r="E33" s="639"/>
      <c r="F33" s="639"/>
      <c r="G33" s="639"/>
      <c r="H33" s="639"/>
      <c r="I33" s="639"/>
      <c r="J33" s="639"/>
      <c r="K33" s="639"/>
      <c r="L33" s="639"/>
      <c r="M33" s="639"/>
      <c r="N33" s="639"/>
      <c r="O33" s="639"/>
      <c r="P33" s="639"/>
      <c r="Q33" s="640"/>
      <c r="R33" s="641">
        <v>607528</v>
      </c>
      <c r="S33" s="642"/>
      <c r="T33" s="642"/>
      <c r="U33" s="642"/>
      <c r="V33" s="642"/>
      <c r="W33" s="642"/>
      <c r="X33" s="642"/>
      <c r="Y33" s="643"/>
      <c r="Z33" s="644">
        <v>0.8</v>
      </c>
      <c r="AA33" s="644"/>
      <c r="AB33" s="644"/>
      <c r="AC33" s="644"/>
      <c r="AD33" s="645" t="s">
        <v>249</v>
      </c>
      <c r="AE33" s="645"/>
      <c r="AF33" s="645"/>
      <c r="AG33" s="645"/>
      <c r="AH33" s="645"/>
      <c r="AI33" s="645"/>
      <c r="AJ33" s="645"/>
      <c r="AK33" s="645"/>
      <c r="AL33" s="646" t="s">
        <v>238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325</v>
      </c>
      <c r="CE33" s="657"/>
      <c r="CF33" s="657"/>
      <c r="CG33" s="657"/>
      <c r="CH33" s="657"/>
      <c r="CI33" s="657"/>
      <c r="CJ33" s="657"/>
      <c r="CK33" s="657"/>
      <c r="CL33" s="657"/>
      <c r="CM33" s="657"/>
      <c r="CN33" s="657"/>
      <c r="CO33" s="657"/>
      <c r="CP33" s="657"/>
      <c r="CQ33" s="658"/>
      <c r="CR33" s="641">
        <v>24600111</v>
      </c>
      <c r="CS33" s="677"/>
      <c r="CT33" s="677"/>
      <c r="CU33" s="677"/>
      <c r="CV33" s="677"/>
      <c r="CW33" s="677"/>
      <c r="CX33" s="677"/>
      <c r="CY33" s="678"/>
      <c r="CZ33" s="646">
        <v>33.9</v>
      </c>
      <c r="DA33" s="675"/>
      <c r="DB33" s="675"/>
      <c r="DC33" s="679"/>
      <c r="DD33" s="650">
        <v>20906624</v>
      </c>
      <c r="DE33" s="677"/>
      <c r="DF33" s="677"/>
      <c r="DG33" s="677"/>
      <c r="DH33" s="677"/>
      <c r="DI33" s="677"/>
      <c r="DJ33" s="677"/>
      <c r="DK33" s="678"/>
      <c r="DL33" s="650">
        <v>17916720</v>
      </c>
      <c r="DM33" s="677"/>
      <c r="DN33" s="677"/>
      <c r="DO33" s="677"/>
      <c r="DP33" s="677"/>
      <c r="DQ33" s="677"/>
      <c r="DR33" s="677"/>
      <c r="DS33" s="677"/>
      <c r="DT33" s="677"/>
      <c r="DU33" s="677"/>
      <c r="DV33" s="678"/>
      <c r="DW33" s="646">
        <v>41.6</v>
      </c>
      <c r="DX33" s="675"/>
      <c r="DY33" s="675"/>
      <c r="DZ33" s="675"/>
      <c r="EA33" s="675"/>
      <c r="EB33" s="675"/>
      <c r="EC33" s="676"/>
    </row>
    <row r="34" spans="2:133" ht="11.25" customHeight="1" x14ac:dyDescent="0.15">
      <c r="B34" s="638" t="s">
        <v>326</v>
      </c>
      <c r="C34" s="639"/>
      <c r="D34" s="639"/>
      <c r="E34" s="639"/>
      <c r="F34" s="639"/>
      <c r="G34" s="639"/>
      <c r="H34" s="639"/>
      <c r="I34" s="639"/>
      <c r="J34" s="639"/>
      <c r="K34" s="639"/>
      <c r="L34" s="639"/>
      <c r="M34" s="639"/>
      <c r="N34" s="639"/>
      <c r="O34" s="639"/>
      <c r="P34" s="639"/>
      <c r="Q34" s="640"/>
      <c r="R34" s="641">
        <v>1190979</v>
      </c>
      <c r="S34" s="642"/>
      <c r="T34" s="642"/>
      <c r="U34" s="642"/>
      <c r="V34" s="642"/>
      <c r="W34" s="642"/>
      <c r="X34" s="642"/>
      <c r="Y34" s="643"/>
      <c r="Z34" s="644">
        <v>1.6</v>
      </c>
      <c r="AA34" s="644"/>
      <c r="AB34" s="644"/>
      <c r="AC34" s="644"/>
      <c r="AD34" s="645">
        <v>2225</v>
      </c>
      <c r="AE34" s="645"/>
      <c r="AF34" s="645"/>
      <c r="AG34" s="645"/>
      <c r="AH34" s="645"/>
      <c r="AI34" s="645"/>
      <c r="AJ34" s="645"/>
      <c r="AK34" s="645"/>
      <c r="AL34" s="646">
        <v>0</v>
      </c>
      <c r="AM34" s="647"/>
      <c r="AN34" s="647"/>
      <c r="AO34" s="648"/>
      <c r="AP34" s="234"/>
      <c r="AQ34" s="620" t="s">
        <v>327</v>
      </c>
      <c r="AR34" s="621"/>
      <c r="AS34" s="621"/>
      <c r="AT34" s="621"/>
      <c r="AU34" s="621"/>
      <c r="AV34" s="621"/>
      <c r="AW34" s="621"/>
      <c r="AX34" s="621"/>
      <c r="AY34" s="621"/>
      <c r="AZ34" s="621"/>
      <c r="BA34" s="621"/>
      <c r="BB34" s="621"/>
      <c r="BC34" s="621"/>
      <c r="BD34" s="621"/>
      <c r="BE34" s="621"/>
      <c r="BF34" s="622"/>
      <c r="BG34" s="620" t="s">
        <v>328</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329</v>
      </c>
      <c r="CE34" s="657"/>
      <c r="CF34" s="657"/>
      <c r="CG34" s="657"/>
      <c r="CH34" s="657"/>
      <c r="CI34" s="657"/>
      <c r="CJ34" s="657"/>
      <c r="CK34" s="657"/>
      <c r="CL34" s="657"/>
      <c r="CM34" s="657"/>
      <c r="CN34" s="657"/>
      <c r="CO34" s="657"/>
      <c r="CP34" s="657"/>
      <c r="CQ34" s="658"/>
      <c r="CR34" s="641">
        <v>5763994</v>
      </c>
      <c r="CS34" s="642"/>
      <c r="CT34" s="642"/>
      <c r="CU34" s="642"/>
      <c r="CV34" s="642"/>
      <c r="CW34" s="642"/>
      <c r="CX34" s="642"/>
      <c r="CY34" s="643"/>
      <c r="CZ34" s="646">
        <v>7.9</v>
      </c>
      <c r="DA34" s="675"/>
      <c r="DB34" s="675"/>
      <c r="DC34" s="679"/>
      <c r="DD34" s="650">
        <v>4870030</v>
      </c>
      <c r="DE34" s="642"/>
      <c r="DF34" s="642"/>
      <c r="DG34" s="642"/>
      <c r="DH34" s="642"/>
      <c r="DI34" s="642"/>
      <c r="DJ34" s="642"/>
      <c r="DK34" s="643"/>
      <c r="DL34" s="650">
        <v>4445764</v>
      </c>
      <c r="DM34" s="642"/>
      <c r="DN34" s="642"/>
      <c r="DO34" s="642"/>
      <c r="DP34" s="642"/>
      <c r="DQ34" s="642"/>
      <c r="DR34" s="642"/>
      <c r="DS34" s="642"/>
      <c r="DT34" s="642"/>
      <c r="DU34" s="642"/>
      <c r="DV34" s="643"/>
      <c r="DW34" s="646">
        <v>10.3</v>
      </c>
      <c r="DX34" s="675"/>
      <c r="DY34" s="675"/>
      <c r="DZ34" s="675"/>
      <c r="EA34" s="675"/>
      <c r="EB34" s="675"/>
      <c r="EC34" s="676"/>
    </row>
    <row r="35" spans="2:133" ht="11.25" customHeight="1" x14ac:dyDescent="0.15">
      <c r="B35" s="638" t="s">
        <v>330</v>
      </c>
      <c r="C35" s="639"/>
      <c r="D35" s="639"/>
      <c r="E35" s="639"/>
      <c r="F35" s="639"/>
      <c r="G35" s="639"/>
      <c r="H35" s="639"/>
      <c r="I35" s="639"/>
      <c r="J35" s="639"/>
      <c r="K35" s="639"/>
      <c r="L35" s="639"/>
      <c r="M35" s="639"/>
      <c r="N35" s="639"/>
      <c r="O35" s="639"/>
      <c r="P35" s="639"/>
      <c r="Q35" s="640"/>
      <c r="R35" s="641">
        <v>8155100</v>
      </c>
      <c r="S35" s="642"/>
      <c r="T35" s="642"/>
      <c r="U35" s="642"/>
      <c r="V35" s="642"/>
      <c r="W35" s="642"/>
      <c r="X35" s="642"/>
      <c r="Y35" s="643"/>
      <c r="Z35" s="644">
        <v>11.1</v>
      </c>
      <c r="AA35" s="644"/>
      <c r="AB35" s="644"/>
      <c r="AC35" s="644"/>
      <c r="AD35" s="645" t="s">
        <v>249</v>
      </c>
      <c r="AE35" s="645"/>
      <c r="AF35" s="645"/>
      <c r="AG35" s="645"/>
      <c r="AH35" s="645"/>
      <c r="AI35" s="645"/>
      <c r="AJ35" s="645"/>
      <c r="AK35" s="645"/>
      <c r="AL35" s="646" t="s">
        <v>249</v>
      </c>
      <c r="AM35" s="647"/>
      <c r="AN35" s="647"/>
      <c r="AO35" s="648"/>
      <c r="AP35" s="234"/>
      <c r="AQ35" s="714" t="s">
        <v>331</v>
      </c>
      <c r="AR35" s="715"/>
      <c r="AS35" s="715"/>
      <c r="AT35" s="715"/>
      <c r="AU35" s="715"/>
      <c r="AV35" s="715"/>
      <c r="AW35" s="715"/>
      <c r="AX35" s="715"/>
      <c r="AY35" s="716"/>
      <c r="AZ35" s="630">
        <v>10785895</v>
      </c>
      <c r="BA35" s="631"/>
      <c r="BB35" s="631"/>
      <c r="BC35" s="631"/>
      <c r="BD35" s="631"/>
      <c r="BE35" s="631"/>
      <c r="BF35" s="717"/>
      <c r="BG35" s="652" t="s">
        <v>332</v>
      </c>
      <c r="BH35" s="653"/>
      <c r="BI35" s="653"/>
      <c r="BJ35" s="653"/>
      <c r="BK35" s="653"/>
      <c r="BL35" s="653"/>
      <c r="BM35" s="653"/>
      <c r="BN35" s="653"/>
      <c r="BO35" s="653"/>
      <c r="BP35" s="653"/>
      <c r="BQ35" s="653"/>
      <c r="BR35" s="653"/>
      <c r="BS35" s="653"/>
      <c r="BT35" s="653"/>
      <c r="BU35" s="654"/>
      <c r="BV35" s="630">
        <v>93364</v>
      </c>
      <c r="BW35" s="631"/>
      <c r="BX35" s="631"/>
      <c r="BY35" s="631"/>
      <c r="BZ35" s="631"/>
      <c r="CA35" s="631"/>
      <c r="CB35" s="717"/>
      <c r="CD35" s="656" t="s">
        <v>333</v>
      </c>
      <c r="CE35" s="657"/>
      <c r="CF35" s="657"/>
      <c r="CG35" s="657"/>
      <c r="CH35" s="657"/>
      <c r="CI35" s="657"/>
      <c r="CJ35" s="657"/>
      <c r="CK35" s="657"/>
      <c r="CL35" s="657"/>
      <c r="CM35" s="657"/>
      <c r="CN35" s="657"/>
      <c r="CO35" s="657"/>
      <c r="CP35" s="657"/>
      <c r="CQ35" s="658"/>
      <c r="CR35" s="641">
        <v>424685</v>
      </c>
      <c r="CS35" s="677"/>
      <c r="CT35" s="677"/>
      <c r="CU35" s="677"/>
      <c r="CV35" s="677"/>
      <c r="CW35" s="677"/>
      <c r="CX35" s="677"/>
      <c r="CY35" s="678"/>
      <c r="CZ35" s="646">
        <v>0.6</v>
      </c>
      <c r="DA35" s="675"/>
      <c r="DB35" s="675"/>
      <c r="DC35" s="679"/>
      <c r="DD35" s="650">
        <v>368821</v>
      </c>
      <c r="DE35" s="677"/>
      <c r="DF35" s="677"/>
      <c r="DG35" s="677"/>
      <c r="DH35" s="677"/>
      <c r="DI35" s="677"/>
      <c r="DJ35" s="677"/>
      <c r="DK35" s="678"/>
      <c r="DL35" s="650">
        <v>359451</v>
      </c>
      <c r="DM35" s="677"/>
      <c r="DN35" s="677"/>
      <c r="DO35" s="677"/>
      <c r="DP35" s="677"/>
      <c r="DQ35" s="677"/>
      <c r="DR35" s="677"/>
      <c r="DS35" s="677"/>
      <c r="DT35" s="677"/>
      <c r="DU35" s="677"/>
      <c r="DV35" s="678"/>
      <c r="DW35" s="646">
        <v>0.8</v>
      </c>
      <c r="DX35" s="675"/>
      <c r="DY35" s="675"/>
      <c r="DZ35" s="675"/>
      <c r="EA35" s="675"/>
      <c r="EB35" s="675"/>
      <c r="EC35" s="676"/>
    </row>
    <row r="36" spans="2:133" ht="11.25" customHeight="1" x14ac:dyDescent="0.15">
      <c r="B36" s="638" t="s">
        <v>334</v>
      </c>
      <c r="C36" s="639"/>
      <c r="D36" s="639"/>
      <c r="E36" s="639"/>
      <c r="F36" s="639"/>
      <c r="G36" s="639"/>
      <c r="H36" s="639"/>
      <c r="I36" s="639"/>
      <c r="J36" s="639"/>
      <c r="K36" s="639"/>
      <c r="L36" s="639"/>
      <c r="M36" s="639"/>
      <c r="N36" s="639"/>
      <c r="O36" s="639"/>
      <c r="P36" s="639"/>
      <c r="Q36" s="640"/>
      <c r="R36" s="641" t="s">
        <v>238</v>
      </c>
      <c r="S36" s="642"/>
      <c r="T36" s="642"/>
      <c r="U36" s="642"/>
      <c r="V36" s="642"/>
      <c r="W36" s="642"/>
      <c r="X36" s="642"/>
      <c r="Y36" s="643"/>
      <c r="Z36" s="644" t="s">
        <v>249</v>
      </c>
      <c r="AA36" s="644"/>
      <c r="AB36" s="644"/>
      <c r="AC36" s="644"/>
      <c r="AD36" s="645" t="s">
        <v>238</v>
      </c>
      <c r="AE36" s="645"/>
      <c r="AF36" s="645"/>
      <c r="AG36" s="645"/>
      <c r="AH36" s="645"/>
      <c r="AI36" s="645"/>
      <c r="AJ36" s="645"/>
      <c r="AK36" s="645"/>
      <c r="AL36" s="646" t="s">
        <v>238</v>
      </c>
      <c r="AM36" s="647"/>
      <c r="AN36" s="647"/>
      <c r="AO36" s="648"/>
      <c r="AQ36" s="718" t="s">
        <v>335</v>
      </c>
      <c r="AR36" s="719"/>
      <c r="AS36" s="719"/>
      <c r="AT36" s="719"/>
      <c r="AU36" s="719"/>
      <c r="AV36" s="719"/>
      <c r="AW36" s="719"/>
      <c r="AX36" s="719"/>
      <c r="AY36" s="720"/>
      <c r="AZ36" s="641">
        <v>3597549</v>
      </c>
      <c r="BA36" s="642"/>
      <c r="BB36" s="642"/>
      <c r="BC36" s="642"/>
      <c r="BD36" s="677"/>
      <c r="BE36" s="677"/>
      <c r="BF36" s="700"/>
      <c r="BG36" s="656" t="s">
        <v>336</v>
      </c>
      <c r="BH36" s="657"/>
      <c r="BI36" s="657"/>
      <c r="BJ36" s="657"/>
      <c r="BK36" s="657"/>
      <c r="BL36" s="657"/>
      <c r="BM36" s="657"/>
      <c r="BN36" s="657"/>
      <c r="BO36" s="657"/>
      <c r="BP36" s="657"/>
      <c r="BQ36" s="657"/>
      <c r="BR36" s="657"/>
      <c r="BS36" s="657"/>
      <c r="BT36" s="657"/>
      <c r="BU36" s="658"/>
      <c r="BV36" s="641">
        <v>-108510</v>
      </c>
      <c r="BW36" s="642"/>
      <c r="BX36" s="642"/>
      <c r="BY36" s="642"/>
      <c r="BZ36" s="642"/>
      <c r="CA36" s="642"/>
      <c r="CB36" s="651"/>
      <c r="CD36" s="656" t="s">
        <v>337</v>
      </c>
      <c r="CE36" s="657"/>
      <c r="CF36" s="657"/>
      <c r="CG36" s="657"/>
      <c r="CH36" s="657"/>
      <c r="CI36" s="657"/>
      <c r="CJ36" s="657"/>
      <c r="CK36" s="657"/>
      <c r="CL36" s="657"/>
      <c r="CM36" s="657"/>
      <c r="CN36" s="657"/>
      <c r="CO36" s="657"/>
      <c r="CP36" s="657"/>
      <c r="CQ36" s="658"/>
      <c r="CR36" s="641">
        <v>12133431</v>
      </c>
      <c r="CS36" s="642"/>
      <c r="CT36" s="642"/>
      <c r="CU36" s="642"/>
      <c r="CV36" s="642"/>
      <c r="CW36" s="642"/>
      <c r="CX36" s="642"/>
      <c r="CY36" s="643"/>
      <c r="CZ36" s="646">
        <v>16.7</v>
      </c>
      <c r="DA36" s="675"/>
      <c r="DB36" s="675"/>
      <c r="DC36" s="679"/>
      <c r="DD36" s="650">
        <v>11303763</v>
      </c>
      <c r="DE36" s="642"/>
      <c r="DF36" s="642"/>
      <c r="DG36" s="642"/>
      <c r="DH36" s="642"/>
      <c r="DI36" s="642"/>
      <c r="DJ36" s="642"/>
      <c r="DK36" s="643"/>
      <c r="DL36" s="650">
        <v>9007608</v>
      </c>
      <c r="DM36" s="642"/>
      <c r="DN36" s="642"/>
      <c r="DO36" s="642"/>
      <c r="DP36" s="642"/>
      <c r="DQ36" s="642"/>
      <c r="DR36" s="642"/>
      <c r="DS36" s="642"/>
      <c r="DT36" s="642"/>
      <c r="DU36" s="642"/>
      <c r="DV36" s="643"/>
      <c r="DW36" s="646">
        <v>20.9</v>
      </c>
      <c r="DX36" s="675"/>
      <c r="DY36" s="675"/>
      <c r="DZ36" s="675"/>
      <c r="EA36" s="675"/>
      <c r="EB36" s="675"/>
      <c r="EC36" s="676"/>
    </row>
    <row r="37" spans="2:133" ht="11.25" customHeight="1" x14ac:dyDescent="0.15">
      <c r="B37" s="638" t="s">
        <v>338</v>
      </c>
      <c r="C37" s="639"/>
      <c r="D37" s="639"/>
      <c r="E37" s="639"/>
      <c r="F37" s="639"/>
      <c r="G37" s="639"/>
      <c r="H37" s="639"/>
      <c r="I37" s="639"/>
      <c r="J37" s="639"/>
      <c r="K37" s="639"/>
      <c r="L37" s="639"/>
      <c r="M37" s="639"/>
      <c r="N37" s="639"/>
      <c r="O37" s="639"/>
      <c r="P37" s="639"/>
      <c r="Q37" s="640"/>
      <c r="R37" s="641">
        <v>3540900</v>
      </c>
      <c r="S37" s="642"/>
      <c r="T37" s="642"/>
      <c r="U37" s="642"/>
      <c r="V37" s="642"/>
      <c r="W37" s="642"/>
      <c r="X37" s="642"/>
      <c r="Y37" s="643"/>
      <c r="Z37" s="644">
        <v>4.8</v>
      </c>
      <c r="AA37" s="644"/>
      <c r="AB37" s="644"/>
      <c r="AC37" s="644"/>
      <c r="AD37" s="645" t="s">
        <v>249</v>
      </c>
      <c r="AE37" s="645"/>
      <c r="AF37" s="645"/>
      <c r="AG37" s="645"/>
      <c r="AH37" s="645"/>
      <c r="AI37" s="645"/>
      <c r="AJ37" s="645"/>
      <c r="AK37" s="645"/>
      <c r="AL37" s="646" t="s">
        <v>238</v>
      </c>
      <c r="AM37" s="647"/>
      <c r="AN37" s="647"/>
      <c r="AO37" s="648"/>
      <c r="AQ37" s="718" t="s">
        <v>339</v>
      </c>
      <c r="AR37" s="719"/>
      <c r="AS37" s="719"/>
      <c r="AT37" s="719"/>
      <c r="AU37" s="719"/>
      <c r="AV37" s="719"/>
      <c r="AW37" s="719"/>
      <c r="AX37" s="719"/>
      <c r="AY37" s="720"/>
      <c r="AZ37" s="641">
        <v>1512569</v>
      </c>
      <c r="BA37" s="642"/>
      <c r="BB37" s="642"/>
      <c r="BC37" s="642"/>
      <c r="BD37" s="677"/>
      <c r="BE37" s="677"/>
      <c r="BF37" s="700"/>
      <c r="BG37" s="656" t="s">
        <v>340</v>
      </c>
      <c r="BH37" s="657"/>
      <c r="BI37" s="657"/>
      <c r="BJ37" s="657"/>
      <c r="BK37" s="657"/>
      <c r="BL37" s="657"/>
      <c r="BM37" s="657"/>
      <c r="BN37" s="657"/>
      <c r="BO37" s="657"/>
      <c r="BP37" s="657"/>
      <c r="BQ37" s="657"/>
      <c r="BR37" s="657"/>
      <c r="BS37" s="657"/>
      <c r="BT37" s="657"/>
      <c r="BU37" s="658"/>
      <c r="BV37" s="641">
        <v>27752</v>
      </c>
      <c r="BW37" s="642"/>
      <c r="BX37" s="642"/>
      <c r="BY37" s="642"/>
      <c r="BZ37" s="642"/>
      <c r="CA37" s="642"/>
      <c r="CB37" s="651"/>
      <c r="CD37" s="656" t="s">
        <v>341</v>
      </c>
      <c r="CE37" s="657"/>
      <c r="CF37" s="657"/>
      <c r="CG37" s="657"/>
      <c r="CH37" s="657"/>
      <c r="CI37" s="657"/>
      <c r="CJ37" s="657"/>
      <c r="CK37" s="657"/>
      <c r="CL37" s="657"/>
      <c r="CM37" s="657"/>
      <c r="CN37" s="657"/>
      <c r="CO37" s="657"/>
      <c r="CP37" s="657"/>
      <c r="CQ37" s="658"/>
      <c r="CR37" s="641">
        <v>4204851</v>
      </c>
      <c r="CS37" s="677"/>
      <c r="CT37" s="677"/>
      <c r="CU37" s="677"/>
      <c r="CV37" s="677"/>
      <c r="CW37" s="677"/>
      <c r="CX37" s="677"/>
      <c r="CY37" s="678"/>
      <c r="CZ37" s="646">
        <v>5.8</v>
      </c>
      <c r="DA37" s="675"/>
      <c r="DB37" s="675"/>
      <c r="DC37" s="679"/>
      <c r="DD37" s="650">
        <v>4176012</v>
      </c>
      <c r="DE37" s="677"/>
      <c r="DF37" s="677"/>
      <c r="DG37" s="677"/>
      <c r="DH37" s="677"/>
      <c r="DI37" s="677"/>
      <c r="DJ37" s="677"/>
      <c r="DK37" s="678"/>
      <c r="DL37" s="650">
        <v>4019236</v>
      </c>
      <c r="DM37" s="677"/>
      <c r="DN37" s="677"/>
      <c r="DO37" s="677"/>
      <c r="DP37" s="677"/>
      <c r="DQ37" s="677"/>
      <c r="DR37" s="677"/>
      <c r="DS37" s="677"/>
      <c r="DT37" s="677"/>
      <c r="DU37" s="677"/>
      <c r="DV37" s="678"/>
      <c r="DW37" s="646">
        <v>9.3000000000000007</v>
      </c>
      <c r="DX37" s="675"/>
      <c r="DY37" s="675"/>
      <c r="DZ37" s="675"/>
      <c r="EA37" s="675"/>
      <c r="EB37" s="675"/>
      <c r="EC37" s="676"/>
    </row>
    <row r="38" spans="2:133" ht="11.25" customHeight="1" x14ac:dyDescent="0.15">
      <c r="B38" s="686" t="s">
        <v>342</v>
      </c>
      <c r="C38" s="687"/>
      <c r="D38" s="687"/>
      <c r="E38" s="687"/>
      <c r="F38" s="687"/>
      <c r="G38" s="687"/>
      <c r="H38" s="687"/>
      <c r="I38" s="687"/>
      <c r="J38" s="687"/>
      <c r="K38" s="687"/>
      <c r="L38" s="687"/>
      <c r="M38" s="687"/>
      <c r="N38" s="687"/>
      <c r="O38" s="687"/>
      <c r="P38" s="687"/>
      <c r="Q38" s="688"/>
      <c r="R38" s="721">
        <v>73604399</v>
      </c>
      <c r="S38" s="722"/>
      <c r="T38" s="722"/>
      <c r="U38" s="722"/>
      <c r="V38" s="722"/>
      <c r="W38" s="722"/>
      <c r="X38" s="722"/>
      <c r="Y38" s="723"/>
      <c r="Z38" s="724">
        <v>100</v>
      </c>
      <c r="AA38" s="724"/>
      <c r="AB38" s="724"/>
      <c r="AC38" s="724"/>
      <c r="AD38" s="725">
        <v>39514614</v>
      </c>
      <c r="AE38" s="725"/>
      <c r="AF38" s="725"/>
      <c r="AG38" s="725"/>
      <c r="AH38" s="725"/>
      <c r="AI38" s="725"/>
      <c r="AJ38" s="725"/>
      <c r="AK38" s="725"/>
      <c r="AL38" s="726">
        <v>100</v>
      </c>
      <c r="AM38" s="712"/>
      <c r="AN38" s="712"/>
      <c r="AO38" s="727"/>
      <c r="AQ38" s="718" t="s">
        <v>343</v>
      </c>
      <c r="AR38" s="719"/>
      <c r="AS38" s="719"/>
      <c r="AT38" s="719"/>
      <c r="AU38" s="719"/>
      <c r="AV38" s="719"/>
      <c r="AW38" s="719"/>
      <c r="AX38" s="719"/>
      <c r="AY38" s="720"/>
      <c r="AZ38" s="641">
        <v>80400</v>
      </c>
      <c r="BA38" s="642"/>
      <c r="BB38" s="642"/>
      <c r="BC38" s="642"/>
      <c r="BD38" s="677"/>
      <c r="BE38" s="677"/>
      <c r="BF38" s="700"/>
      <c r="BG38" s="656" t="s">
        <v>344</v>
      </c>
      <c r="BH38" s="657"/>
      <c r="BI38" s="657"/>
      <c r="BJ38" s="657"/>
      <c r="BK38" s="657"/>
      <c r="BL38" s="657"/>
      <c r="BM38" s="657"/>
      <c r="BN38" s="657"/>
      <c r="BO38" s="657"/>
      <c r="BP38" s="657"/>
      <c r="BQ38" s="657"/>
      <c r="BR38" s="657"/>
      <c r="BS38" s="657"/>
      <c r="BT38" s="657"/>
      <c r="BU38" s="658"/>
      <c r="BV38" s="641">
        <v>42924</v>
      </c>
      <c r="BW38" s="642"/>
      <c r="BX38" s="642"/>
      <c r="BY38" s="642"/>
      <c r="BZ38" s="642"/>
      <c r="CA38" s="642"/>
      <c r="CB38" s="651"/>
      <c r="CD38" s="656" t="s">
        <v>345</v>
      </c>
      <c r="CE38" s="657"/>
      <c r="CF38" s="657"/>
      <c r="CG38" s="657"/>
      <c r="CH38" s="657"/>
      <c r="CI38" s="657"/>
      <c r="CJ38" s="657"/>
      <c r="CK38" s="657"/>
      <c r="CL38" s="657"/>
      <c r="CM38" s="657"/>
      <c r="CN38" s="657"/>
      <c r="CO38" s="657"/>
      <c r="CP38" s="657"/>
      <c r="CQ38" s="658"/>
      <c r="CR38" s="641">
        <v>5584847</v>
      </c>
      <c r="CS38" s="642"/>
      <c r="CT38" s="642"/>
      <c r="CU38" s="642"/>
      <c r="CV38" s="642"/>
      <c r="CW38" s="642"/>
      <c r="CX38" s="642"/>
      <c r="CY38" s="643"/>
      <c r="CZ38" s="646">
        <v>7.7</v>
      </c>
      <c r="DA38" s="675"/>
      <c r="DB38" s="675"/>
      <c r="DC38" s="679"/>
      <c r="DD38" s="650">
        <v>4300570</v>
      </c>
      <c r="DE38" s="642"/>
      <c r="DF38" s="642"/>
      <c r="DG38" s="642"/>
      <c r="DH38" s="642"/>
      <c r="DI38" s="642"/>
      <c r="DJ38" s="642"/>
      <c r="DK38" s="643"/>
      <c r="DL38" s="650">
        <v>4103897</v>
      </c>
      <c r="DM38" s="642"/>
      <c r="DN38" s="642"/>
      <c r="DO38" s="642"/>
      <c r="DP38" s="642"/>
      <c r="DQ38" s="642"/>
      <c r="DR38" s="642"/>
      <c r="DS38" s="642"/>
      <c r="DT38" s="642"/>
      <c r="DU38" s="642"/>
      <c r="DV38" s="643"/>
      <c r="DW38" s="646">
        <v>9.5</v>
      </c>
      <c r="DX38" s="675"/>
      <c r="DY38" s="675"/>
      <c r="DZ38" s="675"/>
      <c r="EA38" s="675"/>
      <c r="EB38" s="675"/>
      <c r="EC38" s="676"/>
    </row>
    <row r="39" spans="2:133" ht="11.25" customHeight="1" x14ac:dyDescent="0.15">
      <c r="AQ39" s="718" t="s">
        <v>346</v>
      </c>
      <c r="AR39" s="719"/>
      <c r="AS39" s="719"/>
      <c r="AT39" s="719"/>
      <c r="AU39" s="719"/>
      <c r="AV39" s="719"/>
      <c r="AW39" s="719"/>
      <c r="AX39" s="719"/>
      <c r="AY39" s="720"/>
      <c r="AZ39" s="641">
        <v>70773</v>
      </c>
      <c r="BA39" s="642"/>
      <c r="BB39" s="642"/>
      <c r="BC39" s="642"/>
      <c r="BD39" s="677"/>
      <c r="BE39" s="677"/>
      <c r="BF39" s="700"/>
      <c r="BG39" s="732" t="s">
        <v>347</v>
      </c>
      <c r="BH39" s="733"/>
      <c r="BI39" s="733"/>
      <c r="BJ39" s="733"/>
      <c r="BK39" s="733"/>
      <c r="BL39" s="235"/>
      <c r="BM39" s="657" t="s">
        <v>348</v>
      </c>
      <c r="BN39" s="657"/>
      <c r="BO39" s="657"/>
      <c r="BP39" s="657"/>
      <c r="BQ39" s="657"/>
      <c r="BR39" s="657"/>
      <c r="BS39" s="657"/>
      <c r="BT39" s="657"/>
      <c r="BU39" s="658"/>
      <c r="BV39" s="641">
        <v>100</v>
      </c>
      <c r="BW39" s="642"/>
      <c r="BX39" s="642"/>
      <c r="BY39" s="642"/>
      <c r="BZ39" s="642"/>
      <c r="CA39" s="642"/>
      <c r="CB39" s="651"/>
      <c r="CD39" s="656" t="s">
        <v>349</v>
      </c>
      <c r="CE39" s="657"/>
      <c r="CF39" s="657"/>
      <c r="CG39" s="657"/>
      <c r="CH39" s="657"/>
      <c r="CI39" s="657"/>
      <c r="CJ39" s="657"/>
      <c r="CK39" s="657"/>
      <c r="CL39" s="657"/>
      <c r="CM39" s="657"/>
      <c r="CN39" s="657"/>
      <c r="CO39" s="657"/>
      <c r="CP39" s="657"/>
      <c r="CQ39" s="658"/>
      <c r="CR39" s="641">
        <v>174500</v>
      </c>
      <c r="CS39" s="677"/>
      <c r="CT39" s="677"/>
      <c r="CU39" s="677"/>
      <c r="CV39" s="677"/>
      <c r="CW39" s="677"/>
      <c r="CX39" s="677"/>
      <c r="CY39" s="678"/>
      <c r="CZ39" s="646">
        <v>0.2</v>
      </c>
      <c r="DA39" s="675"/>
      <c r="DB39" s="675"/>
      <c r="DC39" s="679"/>
      <c r="DD39" s="650">
        <v>50246</v>
      </c>
      <c r="DE39" s="677"/>
      <c r="DF39" s="677"/>
      <c r="DG39" s="677"/>
      <c r="DH39" s="677"/>
      <c r="DI39" s="677"/>
      <c r="DJ39" s="677"/>
      <c r="DK39" s="678"/>
      <c r="DL39" s="650" t="s">
        <v>238</v>
      </c>
      <c r="DM39" s="677"/>
      <c r="DN39" s="677"/>
      <c r="DO39" s="677"/>
      <c r="DP39" s="677"/>
      <c r="DQ39" s="677"/>
      <c r="DR39" s="677"/>
      <c r="DS39" s="677"/>
      <c r="DT39" s="677"/>
      <c r="DU39" s="677"/>
      <c r="DV39" s="678"/>
      <c r="DW39" s="646" t="s">
        <v>249</v>
      </c>
      <c r="DX39" s="675"/>
      <c r="DY39" s="675"/>
      <c r="DZ39" s="675"/>
      <c r="EA39" s="675"/>
      <c r="EB39" s="675"/>
      <c r="EC39" s="676"/>
    </row>
    <row r="40" spans="2:133" ht="11.25" customHeight="1" x14ac:dyDescent="0.15">
      <c r="AQ40" s="718" t="s">
        <v>350</v>
      </c>
      <c r="AR40" s="719"/>
      <c r="AS40" s="719"/>
      <c r="AT40" s="719"/>
      <c r="AU40" s="719"/>
      <c r="AV40" s="719"/>
      <c r="AW40" s="719"/>
      <c r="AX40" s="719"/>
      <c r="AY40" s="720"/>
      <c r="AZ40" s="641">
        <v>1795658</v>
      </c>
      <c r="BA40" s="642"/>
      <c r="BB40" s="642"/>
      <c r="BC40" s="642"/>
      <c r="BD40" s="677"/>
      <c r="BE40" s="677"/>
      <c r="BF40" s="700"/>
      <c r="BG40" s="732"/>
      <c r="BH40" s="733"/>
      <c r="BI40" s="733"/>
      <c r="BJ40" s="733"/>
      <c r="BK40" s="733"/>
      <c r="BL40" s="235"/>
      <c r="BM40" s="657" t="s">
        <v>351</v>
      </c>
      <c r="BN40" s="657"/>
      <c r="BO40" s="657"/>
      <c r="BP40" s="657"/>
      <c r="BQ40" s="657"/>
      <c r="BR40" s="657"/>
      <c r="BS40" s="657"/>
      <c r="BT40" s="657"/>
      <c r="BU40" s="658"/>
      <c r="BV40" s="641" t="s">
        <v>238</v>
      </c>
      <c r="BW40" s="642"/>
      <c r="BX40" s="642"/>
      <c r="BY40" s="642"/>
      <c r="BZ40" s="642"/>
      <c r="CA40" s="642"/>
      <c r="CB40" s="651"/>
      <c r="CD40" s="656" t="s">
        <v>352</v>
      </c>
      <c r="CE40" s="657"/>
      <c r="CF40" s="657"/>
      <c r="CG40" s="657"/>
      <c r="CH40" s="657"/>
      <c r="CI40" s="657"/>
      <c r="CJ40" s="657"/>
      <c r="CK40" s="657"/>
      <c r="CL40" s="657"/>
      <c r="CM40" s="657"/>
      <c r="CN40" s="657"/>
      <c r="CO40" s="657"/>
      <c r="CP40" s="657"/>
      <c r="CQ40" s="658"/>
      <c r="CR40" s="641">
        <v>518654</v>
      </c>
      <c r="CS40" s="642"/>
      <c r="CT40" s="642"/>
      <c r="CU40" s="642"/>
      <c r="CV40" s="642"/>
      <c r="CW40" s="642"/>
      <c r="CX40" s="642"/>
      <c r="CY40" s="643"/>
      <c r="CZ40" s="646">
        <v>0.7</v>
      </c>
      <c r="DA40" s="675"/>
      <c r="DB40" s="675"/>
      <c r="DC40" s="679"/>
      <c r="DD40" s="650">
        <v>13194</v>
      </c>
      <c r="DE40" s="642"/>
      <c r="DF40" s="642"/>
      <c r="DG40" s="642"/>
      <c r="DH40" s="642"/>
      <c r="DI40" s="642"/>
      <c r="DJ40" s="642"/>
      <c r="DK40" s="643"/>
      <c r="DL40" s="650" t="s">
        <v>249</v>
      </c>
      <c r="DM40" s="642"/>
      <c r="DN40" s="642"/>
      <c r="DO40" s="642"/>
      <c r="DP40" s="642"/>
      <c r="DQ40" s="642"/>
      <c r="DR40" s="642"/>
      <c r="DS40" s="642"/>
      <c r="DT40" s="642"/>
      <c r="DU40" s="642"/>
      <c r="DV40" s="643"/>
      <c r="DW40" s="646" t="s">
        <v>249</v>
      </c>
      <c r="DX40" s="675"/>
      <c r="DY40" s="675"/>
      <c r="DZ40" s="675"/>
      <c r="EA40" s="675"/>
      <c r="EB40" s="675"/>
      <c r="EC40" s="676"/>
    </row>
    <row r="41" spans="2:133" ht="11.25" customHeight="1" x14ac:dyDescent="0.15">
      <c r="AQ41" s="728" t="s">
        <v>353</v>
      </c>
      <c r="AR41" s="729"/>
      <c r="AS41" s="729"/>
      <c r="AT41" s="729"/>
      <c r="AU41" s="729"/>
      <c r="AV41" s="729"/>
      <c r="AW41" s="729"/>
      <c r="AX41" s="729"/>
      <c r="AY41" s="730"/>
      <c r="AZ41" s="721">
        <v>3728946</v>
      </c>
      <c r="BA41" s="722"/>
      <c r="BB41" s="722"/>
      <c r="BC41" s="722"/>
      <c r="BD41" s="711"/>
      <c r="BE41" s="711"/>
      <c r="BF41" s="713"/>
      <c r="BG41" s="734"/>
      <c r="BH41" s="735"/>
      <c r="BI41" s="735"/>
      <c r="BJ41" s="735"/>
      <c r="BK41" s="735"/>
      <c r="BL41" s="236"/>
      <c r="BM41" s="666" t="s">
        <v>354</v>
      </c>
      <c r="BN41" s="666"/>
      <c r="BO41" s="666"/>
      <c r="BP41" s="666"/>
      <c r="BQ41" s="666"/>
      <c r="BR41" s="666"/>
      <c r="BS41" s="666"/>
      <c r="BT41" s="666"/>
      <c r="BU41" s="667"/>
      <c r="BV41" s="721">
        <v>305</v>
      </c>
      <c r="BW41" s="722"/>
      <c r="BX41" s="722"/>
      <c r="BY41" s="722"/>
      <c r="BZ41" s="722"/>
      <c r="CA41" s="722"/>
      <c r="CB41" s="731"/>
      <c r="CD41" s="656" t="s">
        <v>355</v>
      </c>
      <c r="CE41" s="657"/>
      <c r="CF41" s="657"/>
      <c r="CG41" s="657"/>
      <c r="CH41" s="657"/>
      <c r="CI41" s="657"/>
      <c r="CJ41" s="657"/>
      <c r="CK41" s="657"/>
      <c r="CL41" s="657"/>
      <c r="CM41" s="657"/>
      <c r="CN41" s="657"/>
      <c r="CO41" s="657"/>
      <c r="CP41" s="657"/>
      <c r="CQ41" s="658"/>
      <c r="CR41" s="641" t="s">
        <v>249</v>
      </c>
      <c r="CS41" s="677"/>
      <c r="CT41" s="677"/>
      <c r="CU41" s="677"/>
      <c r="CV41" s="677"/>
      <c r="CW41" s="677"/>
      <c r="CX41" s="677"/>
      <c r="CY41" s="678"/>
      <c r="CZ41" s="646" t="s">
        <v>238</v>
      </c>
      <c r="DA41" s="675"/>
      <c r="DB41" s="675"/>
      <c r="DC41" s="679"/>
      <c r="DD41" s="650" t="s">
        <v>249</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357</v>
      </c>
      <c r="CE42" s="639"/>
      <c r="CF42" s="639"/>
      <c r="CG42" s="639"/>
      <c r="CH42" s="639"/>
      <c r="CI42" s="639"/>
      <c r="CJ42" s="639"/>
      <c r="CK42" s="639"/>
      <c r="CL42" s="639"/>
      <c r="CM42" s="639"/>
      <c r="CN42" s="639"/>
      <c r="CO42" s="639"/>
      <c r="CP42" s="639"/>
      <c r="CQ42" s="640"/>
      <c r="CR42" s="641">
        <v>9132263</v>
      </c>
      <c r="CS42" s="642"/>
      <c r="CT42" s="642"/>
      <c r="CU42" s="642"/>
      <c r="CV42" s="642"/>
      <c r="CW42" s="642"/>
      <c r="CX42" s="642"/>
      <c r="CY42" s="643"/>
      <c r="CZ42" s="646">
        <v>12.6</v>
      </c>
      <c r="DA42" s="647"/>
      <c r="DB42" s="647"/>
      <c r="DC42" s="742"/>
      <c r="DD42" s="650">
        <v>1142278</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359</v>
      </c>
      <c r="CE43" s="639"/>
      <c r="CF43" s="639"/>
      <c r="CG43" s="639"/>
      <c r="CH43" s="639"/>
      <c r="CI43" s="639"/>
      <c r="CJ43" s="639"/>
      <c r="CK43" s="639"/>
      <c r="CL43" s="639"/>
      <c r="CM43" s="639"/>
      <c r="CN43" s="639"/>
      <c r="CO43" s="639"/>
      <c r="CP43" s="639"/>
      <c r="CQ43" s="640"/>
      <c r="CR43" s="641">
        <v>94449</v>
      </c>
      <c r="CS43" s="677"/>
      <c r="CT43" s="677"/>
      <c r="CU43" s="677"/>
      <c r="CV43" s="677"/>
      <c r="CW43" s="677"/>
      <c r="CX43" s="677"/>
      <c r="CY43" s="678"/>
      <c r="CZ43" s="646">
        <v>0.1</v>
      </c>
      <c r="DA43" s="675"/>
      <c r="DB43" s="675"/>
      <c r="DC43" s="679"/>
      <c r="DD43" s="650">
        <v>94449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360</v>
      </c>
      <c r="CD44" s="753" t="s">
        <v>311</v>
      </c>
      <c r="CE44" s="754"/>
      <c r="CF44" s="638" t="s">
        <v>361</v>
      </c>
      <c r="CG44" s="639"/>
      <c r="CH44" s="639"/>
      <c r="CI44" s="639"/>
      <c r="CJ44" s="639"/>
      <c r="CK44" s="639"/>
      <c r="CL44" s="639"/>
      <c r="CM44" s="639"/>
      <c r="CN44" s="639"/>
      <c r="CO44" s="639"/>
      <c r="CP44" s="639"/>
      <c r="CQ44" s="640"/>
      <c r="CR44" s="641">
        <v>9132263</v>
      </c>
      <c r="CS44" s="642"/>
      <c r="CT44" s="642"/>
      <c r="CU44" s="642"/>
      <c r="CV44" s="642"/>
      <c r="CW44" s="642"/>
      <c r="CX44" s="642"/>
      <c r="CY44" s="643"/>
      <c r="CZ44" s="646">
        <v>12.6</v>
      </c>
      <c r="DA44" s="647"/>
      <c r="DB44" s="647"/>
      <c r="DC44" s="742"/>
      <c r="DD44" s="650">
        <v>1142278</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362</v>
      </c>
      <c r="CG45" s="639"/>
      <c r="CH45" s="639"/>
      <c r="CI45" s="639"/>
      <c r="CJ45" s="639"/>
      <c r="CK45" s="639"/>
      <c r="CL45" s="639"/>
      <c r="CM45" s="639"/>
      <c r="CN45" s="639"/>
      <c r="CO45" s="639"/>
      <c r="CP45" s="639"/>
      <c r="CQ45" s="640"/>
      <c r="CR45" s="641">
        <v>4036325</v>
      </c>
      <c r="CS45" s="677"/>
      <c r="CT45" s="677"/>
      <c r="CU45" s="677"/>
      <c r="CV45" s="677"/>
      <c r="CW45" s="677"/>
      <c r="CX45" s="677"/>
      <c r="CY45" s="678"/>
      <c r="CZ45" s="646">
        <v>5.6</v>
      </c>
      <c r="DA45" s="675"/>
      <c r="DB45" s="675"/>
      <c r="DC45" s="679"/>
      <c r="DD45" s="650">
        <v>120376</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363</v>
      </c>
      <c r="CG46" s="639"/>
      <c r="CH46" s="639"/>
      <c r="CI46" s="639"/>
      <c r="CJ46" s="639"/>
      <c r="CK46" s="639"/>
      <c r="CL46" s="639"/>
      <c r="CM46" s="639"/>
      <c r="CN46" s="639"/>
      <c r="CO46" s="639"/>
      <c r="CP46" s="639"/>
      <c r="CQ46" s="640"/>
      <c r="CR46" s="641">
        <v>4733856</v>
      </c>
      <c r="CS46" s="642"/>
      <c r="CT46" s="642"/>
      <c r="CU46" s="642"/>
      <c r="CV46" s="642"/>
      <c r="CW46" s="642"/>
      <c r="CX46" s="642"/>
      <c r="CY46" s="643"/>
      <c r="CZ46" s="646">
        <v>6.5</v>
      </c>
      <c r="DA46" s="647"/>
      <c r="DB46" s="647"/>
      <c r="DC46" s="742"/>
      <c r="DD46" s="650">
        <v>1016685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364</v>
      </c>
      <c r="CG47" s="639"/>
      <c r="CH47" s="639"/>
      <c r="CI47" s="639"/>
      <c r="CJ47" s="639"/>
      <c r="CK47" s="639"/>
      <c r="CL47" s="639"/>
      <c r="CM47" s="639"/>
      <c r="CN47" s="639"/>
      <c r="CO47" s="639"/>
      <c r="CP47" s="639"/>
      <c r="CQ47" s="640"/>
      <c r="CR47" s="641" t="s">
        <v>249</v>
      </c>
      <c r="CS47" s="677"/>
      <c r="CT47" s="677"/>
      <c r="CU47" s="677"/>
      <c r="CV47" s="677"/>
      <c r="CW47" s="677"/>
      <c r="CX47" s="677"/>
      <c r="CY47" s="678"/>
      <c r="CZ47" s="646" t="s">
        <v>238</v>
      </c>
      <c r="DA47" s="675"/>
      <c r="DB47" s="675"/>
      <c r="DC47" s="679"/>
      <c r="DD47" s="650" t="s">
        <v>238</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365</v>
      </c>
      <c r="CG48" s="639"/>
      <c r="CH48" s="639"/>
      <c r="CI48" s="639"/>
      <c r="CJ48" s="639"/>
      <c r="CK48" s="639"/>
      <c r="CL48" s="639"/>
      <c r="CM48" s="639"/>
      <c r="CN48" s="639"/>
      <c r="CO48" s="639"/>
      <c r="CP48" s="639"/>
      <c r="CQ48" s="640"/>
      <c r="CR48" s="641" t="s">
        <v>238</v>
      </c>
      <c r="CS48" s="642"/>
      <c r="CT48" s="642"/>
      <c r="CU48" s="642"/>
      <c r="CV48" s="642"/>
      <c r="CW48" s="642"/>
      <c r="CX48" s="642"/>
      <c r="CY48" s="643"/>
      <c r="CZ48" s="646" t="s">
        <v>249</v>
      </c>
      <c r="DA48" s="647"/>
      <c r="DB48" s="647"/>
      <c r="DC48" s="742"/>
      <c r="DD48" s="650" t="s">
        <v>249</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366</v>
      </c>
      <c r="CE49" s="687"/>
      <c r="CF49" s="687"/>
      <c r="CG49" s="687"/>
      <c r="CH49" s="687"/>
      <c r="CI49" s="687"/>
      <c r="CJ49" s="687"/>
      <c r="CK49" s="687"/>
      <c r="CL49" s="687"/>
      <c r="CM49" s="687"/>
      <c r="CN49" s="687"/>
      <c r="CO49" s="687"/>
      <c r="CP49" s="687"/>
      <c r="CQ49" s="688"/>
      <c r="CR49" s="721">
        <v>72632262</v>
      </c>
      <c r="CS49" s="711"/>
      <c r="CT49" s="711"/>
      <c r="CU49" s="711"/>
      <c r="CV49" s="711"/>
      <c r="CW49" s="711"/>
      <c r="CX49" s="711"/>
      <c r="CY49" s="743"/>
      <c r="CZ49" s="726">
        <v>100</v>
      </c>
      <c r="DA49" s="744"/>
      <c r="DB49" s="744"/>
      <c r="DC49" s="745"/>
      <c r="DD49" s="746">
        <v>45713260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vcQjYF9xhpqKoqbItQlKJf76pNvkP8INezfktQ2u0kGU4H+GE/2eiu5HogjBsfhom6NDTQK5V5d8yM087vwisw==" saltValue="IDD2SrN7P1RjKDU8xE1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368</v>
      </c>
      <c r="DK2" s="789"/>
      <c r="DL2" s="789"/>
      <c r="DM2" s="789"/>
      <c r="DN2" s="789"/>
      <c r="DO2" s="790"/>
      <c r="DP2" s="249"/>
      <c r="DQ2" s="788" t="s">
        <v>369</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370</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372</v>
      </c>
      <c r="B5" s="783"/>
      <c r="C5" s="783"/>
      <c r="D5" s="783"/>
      <c r="E5" s="783"/>
      <c r="F5" s="783"/>
      <c r="G5" s="783"/>
      <c r="H5" s="783"/>
      <c r="I5" s="783"/>
      <c r="J5" s="783"/>
      <c r="K5" s="783"/>
      <c r="L5" s="783"/>
      <c r="M5" s="783"/>
      <c r="N5" s="783"/>
      <c r="O5" s="783"/>
      <c r="P5" s="784"/>
      <c r="Q5" s="759" t="s">
        <v>373</v>
      </c>
      <c r="R5" s="760"/>
      <c r="S5" s="760"/>
      <c r="T5" s="760"/>
      <c r="U5" s="761"/>
      <c r="V5" s="759" t="s">
        <v>374</v>
      </c>
      <c r="W5" s="760"/>
      <c r="X5" s="760"/>
      <c r="Y5" s="760"/>
      <c r="Z5" s="761"/>
      <c r="AA5" s="759" t="s">
        <v>375</v>
      </c>
      <c r="AB5" s="760"/>
      <c r="AC5" s="760"/>
      <c r="AD5" s="760"/>
      <c r="AE5" s="760"/>
      <c r="AF5" s="792" t="s">
        <v>376</v>
      </c>
      <c r="AG5" s="760"/>
      <c r="AH5" s="760"/>
      <c r="AI5" s="760"/>
      <c r="AJ5" s="771"/>
      <c r="AK5" s="760" t="s">
        <v>377</v>
      </c>
      <c r="AL5" s="760"/>
      <c r="AM5" s="760"/>
      <c r="AN5" s="760"/>
      <c r="AO5" s="761"/>
      <c r="AP5" s="759" t="s">
        <v>378</v>
      </c>
      <c r="AQ5" s="760"/>
      <c r="AR5" s="760"/>
      <c r="AS5" s="760"/>
      <c r="AT5" s="761"/>
      <c r="AU5" s="759" t="s">
        <v>379</v>
      </c>
      <c r="AV5" s="760"/>
      <c r="AW5" s="760"/>
      <c r="AX5" s="760"/>
      <c r="AY5" s="771"/>
      <c r="AZ5" s="256"/>
      <c r="BA5" s="256"/>
      <c r="BB5" s="256"/>
      <c r="BC5" s="256"/>
      <c r="BD5" s="256"/>
      <c r="BE5" s="257"/>
      <c r="BF5" s="257"/>
      <c r="BG5" s="257"/>
      <c r="BH5" s="257"/>
      <c r="BI5" s="257"/>
      <c r="BJ5" s="257"/>
      <c r="BK5" s="257"/>
      <c r="BL5" s="257"/>
      <c r="BM5" s="257"/>
      <c r="BN5" s="257"/>
      <c r="BO5" s="257"/>
      <c r="BP5" s="257"/>
      <c r="BQ5" s="782" t="s">
        <v>380</v>
      </c>
      <c r="BR5" s="783"/>
      <c r="BS5" s="783"/>
      <c r="BT5" s="783"/>
      <c r="BU5" s="783"/>
      <c r="BV5" s="783"/>
      <c r="BW5" s="783"/>
      <c r="BX5" s="783"/>
      <c r="BY5" s="783"/>
      <c r="BZ5" s="783"/>
      <c r="CA5" s="783"/>
      <c r="CB5" s="783"/>
      <c r="CC5" s="783"/>
      <c r="CD5" s="783"/>
      <c r="CE5" s="783"/>
      <c r="CF5" s="783"/>
      <c r="CG5" s="784"/>
      <c r="CH5" s="759" t="s">
        <v>381</v>
      </c>
      <c r="CI5" s="760"/>
      <c r="CJ5" s="760"/>
      <c r="CK5" s="760"/>
      <c r="CL5" s="761"/>
      <c r="CM5" s="759" t="s">
        <v>382</v>
      </c>
      <c r="CN5" s="760"/>
      <c r="CO5" s="760"/>
      <c r="CP5" s="760"/>
      <c r="CQ5" s="761"/>
      <c r="CR5" s="759" t="s">
        <v>383</v>
      </c>
      <c r="CS5" s="760"/>
      <c r="CT5" s="760"/>
      <c r="CU5" s="760"/>
      <c r="CV5" s="761"/>
      <c r="CW5" s="759" t="s">
        <v>384</v>
      </c>
      <c r="CX5" s="760"/>
      <c r="CY5" s="760"/>
      <c r="CZ5" s="760"/>
      <c r="DA5" s="761"/>
      <c r="DB5" s="759" t="s">
        <v>385</v>
      </c>
      <c r="DC5" s="760"/>
      <c r="DD5" s="760"/>
      <c r="DE5" s="760"/>
      <c r="DF5" s="761"/>
      <c r="DG5" s="765" t="s">
        <v>386</v>
      </c>
      <c r="DH5" s="766"/>
      <c r="DI5" s="766"/>
      <c r="DJ5" s="766"/>
      <c r="DK5" s="767"/>
      <c r="DL5" s="765" t="s">
        <v>387</v>
      </c>
      <c r="DM5" s="766"/>
      <c r="DN5" s="766"/>
      <c r="DO5" s="766"/>
      <c r="DP5" s="767"/>
      <c r="DQ5" s="759" t="s">
        <v>388</v>
      </c>
      <c r="DR5" s="760"/>
      <c r="DS5" s="760"/>
      <c r="DT5" s="760"/>
      <c r="DU5" s="761"/>
      <c r="DV5" s="759" t="s">
        <v>379</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389</v>
      </c>
      <c r="C7" s="774"/>
      <c r="D7" s="774"/>
      <c r="E7" s="774"/>
      <c r="F7" s="774"/>
      <c r="G7" s="774"/>
      <c r="H7" s="774"/>
      <c r="I7" s="774"/>
      <c r="J7" s="774"/>
      <c r="K7" s="774"/>
      <c r="L7" s="774"/>
      <c r="M7" s="774"/>
      <c r="N7" s="774"/>
      <c r="O7" s="774"/>
      <c r="P7" s="775"/>
      <c r="Q7" s="776">
        <v>73595</v>
      </c>
      <c r="R7" s="777"/>
      <c r="S7" s="777"/>
      <c r="T7" s="777"/>
      <c r="U7" s="777"/>
      <c r="V7" s="777">
        <v>72565</v>
      </c>
      <c r="W7" s="777"/>
      <c r="X7" s="777"/>
      <c r="Y7" s="777"/>
      <c r="Z7" s="777"/>
      <c r="AA7" s="777">
        <v>972</v>
      </c>
      <c r="AB7" s="777"/>
      <c r="AC7" s="777"/>
      <c r="AD7" s="777"/>
      <c r="AE7" s="778"/>
      <c r="AF7" s="779">
        <v>688</v>
      </c>
      <c r="AG7" s="780"/>
      <c r="AH7" s="780"/>
      <c r="AI7" s="780"/>
      <c r="AJ7" s="781"/>
      <c r="AK7" s="816">
        <v>740</v>
      </c>
      <c r="AL7" s="817"/>
      <c r="AM7" s="817"/>
      <c r="AN7" s="817"/>
      <c r="AO7" s="817"/>
      <c r="AP7" s="817">
        <v>78845</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598</v>
      </c>
      <c r="BT7" s="821"/>
      <c r="BU7" s="821"/>
      <c r="BV7" s="821"/>
      <c r="BW7" s="821"/>
      <c r="BX7" s="821"/>
      <c r="BY7" s="821"/>
      <c r="BZ7" s="821"/>
      <c r="CA7" s="821"/>
      <c r="CB7" s="821"/>
      <c r="CC7" s="821"/>
      <c r="CD7" s="821"/>
      <c r="CE7" s="821"/>
      <c r="CF7" s="821"/>
      <c r="CG7" s="822"/>
      <c r="CH7" s="813">
        <v>6</v>
      </c>
      <c r="CI7" s="814"/>
      <c r="CJ7" s="814"/>
      <c r="CK7" s="814"/>
      <c r="CL7" s="815"/>
      <c r="CM7" s="813">
        <v>45</v>
      </c>
      <c r="CN7" s="814"/>
      <c r="CO7" s="814"/>
      <c r="CP7" s="814"/>
      <c r="CQ7" s="815"/>
      <c r="CR7" s="813">
        <v>4</v>
      </c>
      <c r="CS7" s="814"/>
      <c r="CT7" s="814"/>
      <c r="CU7" s="814"/>
      <c r="CV7" s="815"/>
      <c r="CW7" s="813">
        <v>5</v>
      </c>
      <c r="CX7" s="814"/>
      <c r="CY7" s="814"/>
      <c r="CZ7" s="814"/>
      <c r="DA7" s="815"/>
      <c r="DB7" s="813" t="s">
        <v>626</v>
      </c>
      <c r="DC7" s="814"/>
      <c r="DD7" s="814"/>
      <c r="DE7" s="814"/>
      <c r="DF7" s="815"/>
      <c r="DG7" s="813" t="s">
        <v>626</v>
      </c>
      <c r="DH7" s="814"/>
      <c r="DI7" s="814"/>
      <c r="DJ7" s="814"/>
      <c r="DK7" s="815"/>
      <c r="DL7" s="813" t="s">
        <v>626</v>
      </c>
      <c r="DM7" s="814"/>
      <c r="DN7" s="814"/>
      <c r="DO7" s="814"/>
      <c r="DP7" s="815"/>
      <c r="DQ7" s="813" t="s">
        <v>626</v>
      </c>
      <c r="DR7" s="814"/>
      <c r="DS7" s="814"/>
      <c r="DT7" s="814"/>
      <c r="DU7" s="815"/>
      <c r="DV7" s="794"/>
      <c r="DW7" s="795"/>
      <c r="DX7" s="795"/>
      <c r="DY7" s="795"/>
      <c r="DZ7" s="796"/>
      <c r="EA7" s="254"/>
    </row>
    <row r="8" spans="1:131" s="255" customFormat="1" ht="26.25" customHeight="1" x14ac:dyDescent="0.15">
      <c r="A8" s="261">
        <v>2</v>
      </c>
      <c r="B8" s="797" t="s">
        <v>390</v>
      </c>
      <c r="C8" s="798"/>
      <c r="D8" s="798"/>
      <c r="E8" s="798"/>
      <c r="F8" s="798"/>
      <c r="G8" s="798"/>
      <c r="H8" s="798"/>
      <c r="I8" s="798"/>
      <c r="J8" s="798"/>
      <c r="K8" s="798"/>
      <c r="L8" s="798"/>
      <c r="M8" s="798"/>
      <c r="N8" s="798"/>
      <c r="O8" s="798"/>
      <c r="P8" s="799"/>
      <c r="Q8" s="800">
        <v>10</v>
      </c>
      <c r="R8" s="801"/>
      <c r="S8" s="801"/>
      <c r="T8" s="801"/>
      <c r="U8" s="801"/>
      <c r="V8" s="801">
        <v>67</v>
      </c>
      <c r="W8" s="801"/>
      <c r="X8" s="801"/>
      <c r="Y8" s="801"/>
      <c r="Z8" s="801"/>
      <c r="AA8" s="801">
        <v>-57</v>
      </c>
      <c r="AB8" s="801"/>
      <c r="AC8" s="801"/>
      <c r="AD8" s="801"/>
      <c r="AE8" s="802"/>
      <c r="AF8" s="803" t="s">
        <v>249</v>
      </c>
      <c r="AG8" s="804"/>
      <c r="AH8" s="804"/>
      <c r="AI8" s="804"/>
      <c r="AJ8" s="805"/>
      <c r="AK8" s="806">
        <v>10</v>
      </c>
      <c r="AL8" s="807"/>
      <c r="AM8" s="807"/>
      <c r="AN8" s="807"/>
      <c r="AO8" s="807"/>
      <c r="AP8" s="807">
        <v>238</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599</v>
      </c>
      <c r="BT8" s="811"/>
      <c r="BU8" s="811"/>
      <c r="BV8" s="811"/>
      <c r="BW8" s="811"/>
      <c r="BX8" s="811"/>
      <c r="BY8" s="811"/>
      <c r="BZ8" s="811"/>
      <c r="CA8" s="811"/>
      <c r="CB8" s="811"/>
      <c r="CC8" s="811"/>
      <c r="CD8" s="811"/>
      <c r="CE8" s="811"/>
      <c r="CF8" s="811"/>
      <c r="CG8" s="812"/>
      <c r="CH8" s="823">
        <v>0</v>
      </c>
      <c r="CI8" s="824"/>
      <c r="CJ8" s="824"/>
      <c r="CK8" s="824"/>
      <c r="CL8" s="825"/>
      <c r="CM8" s="823">
        <v>196</v>
      </c>
      <c r="CN8" s="824"/>
      <c r="CO8" s="824"/>
      <c r="CP8" s="824"/>
      <c r="CQ8" s="825"/>
      <c r="CR8" s="823">
        <v>149</v>
      </c>
      <c r="CS8" s="824"/>
      <c r="CT8" s="824"/>
      <c r="CU8" s="824"/>
      <c r="CV8" s="825"/>
      <c r="CW8" s="823">
        <v>37</v>
      </c>
      <c r="CX8" s="824"/>
      <c r="CY8" s="824"/>
      <c r="CZ8" s="824"/>
      <c r="DA8" s="825"/>
      <c r="DB8" s="823" t="s">
        <v>626</v>
      </c>
      <c r="DC8" s="824"/>
      <c r="DD8" s="824"/>
      <c r="DE8" s="824"/>
      <c r="DF8" s="825"/>
      <c r="DG8" s="823" t="s">
        <v>626</v>
      </c>
      <c r="DH8" s="824"/>
      <c r="DI8" s="824"/>
      <c r="DJ8" s="824"/>
      <c r="DK8" s="825"/>
      <c r="DL8" s="829" t="s">
        <v>626</v>
      </c>
      <c r="DM8" s="824"/>
      <c r="DN8" s="824"/>
      <c r="DO8" s="824"/>
      <c r="DP8" s="825"/>
      <c r="DQ8" s="823" t="s">
        <v>626</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600</v>
      </c>
      <c r="BT9" s="811"/>
      <c r="BU9" s="811"/>
      <c r="BV9" s="811"/>
      <c r="BW9" s="811"/>
      <c r="BX9" s="811"/>
      <c r="BY9" s="811"/>
      <c r="BZ9" s="811"/>
      <c r="CA9" s="811"/>
      <c r="CB9" s="811"/>
      <c r="CC9" s="811"/>
      <c r="CD9" s="811"/>
      <c r="CE9" s="811"/>
      <c r="CF9" s="811"/>
      <c r="CG9" s="812"/>
      <c r="CH9" s="823">
        <v>-5</v>
      </c>
      <c r="CI9" s="824"/>
      <c r="CJ9" s="824"/>
      <c r="CK9" s="824"/>
      <c r="CL9" s="825"/>
      <c r="CM9" s="823">
        <v>67</v>
      </c>
      <c r="CN9" s="824"/>
      <c r="CO9" s="824"/>
      <c r="CP9" s="824"/>
      <c r="CQ9" s="825"/>
      <c r="CR9" s="823">
        <v>40</v>
      </c>
      <c r="CS9" s="824"/>
      <c r="CT9" s="824"/>
      <c r="CU9" s="824"/>
      <c r="CV9" s="825"/>
      <c r="CW9" s="823">
        <v>10</v>
      </c>
      <c r="CX9" s="824"/>
      <c r="CY9" s="824"/>
      <c r="CZ9" s="824"/>
      <c r="DA9" s="825"/>
      <c r="DB9" s="823" t="s">
        <v>626</v>
      </c>
      <c r="DC9" s="824"/>
      <c r="DD9" s="824"/>
      <c r="DE9" s="824"/>
      <c r="DF9" s="825"/>
      <c r="DG9" s="823" t="s">
        <v>628</v>
      </c>
      <c r="DH9" s="824"/>
      <c r="DI9" s="824"/>
      <c r="DJ9" s="824"/>
      <c r="DK9" s="825"/>
      <c r="DL9" s="823" t="s">
        <v>626</v>
      </c>
      <c r="DM9" s="824"/>
      <c r="DN9" s="824"/>
      <c r="DO9" s="824"/>
      <c r="DP9" s="825"/>
      <c r="DQ9" s="823" t="s">
        <v>626</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601</v>
      </c>
      <c r="BT10" s="811"/>
      <c r="BU10" s="811"/>
      <c r="BV10" s="811"/>
      <c r="BW10" s="811"/>
      <c r="BX10" s="811"/>
      <c r="BY10" s="811"/>
      <c r="BZ10" s="811"/>
      <c r="CA10" s="811"/>
      <c r="CB10" s="811"/>
      <c r="CC10" s="811"/>
      <c r="CD10" s="811"/>
      <c r="CE10" s="811"/>
      <c r="CF10" s="811"/>
      <c r="CG10" s="812"/>
      <c r="CH10" s="823">
        <v>9</v>
      </c>
      <c r="CI10" s="824"/>
      <c r="CJ10" s="824"/>
      <c r="CK10" s="824"/>
      <c r="CL10" s="825"/>
      <c r="CM10" s="823">
        <v>175</v>
      </c>
      <c r="CN10" s="824"/>
      <c r="CO10" s="824"/>
      <c r="CP10" s="824"/>
      <c r="CQ10" s="825"/>
      <c r="CR10" s="823">
        <v>50</v>
      </c>
      <c r="CS10" s="824"/>
      <c r="CT10" s="824"/>
      <c r="CU10" s="824"/>
      <c r="CV10" s="825"/>
      <c r="CW10" s="823" t="s">
        <v>626</v>
      </c>
      <c r="CX10" s="824"/>
      <c r="CY10" s="824"/>
      <c r="CZ10" s="824"/>
      <c r="DA10" s="825"/>
      <c r="DB10" s="823" t="s">
        <v>626</v>
      </c>
      <c r="DC10" s="824"/>
      <c r="DD10" s="824"/>
      <c r="DE10" s="824"/>
      <c r="DF10" s="825"/>
      <c r="DG10" s="823" t="s">
        <v>626</v>
      </c>
      <c r="DH10" s="824"/>
      <c r="DI10" s="824"/>
      <c r="DJ10" s="824"/>
      <c r="DK10" s="825"/>
      <c r="DL10" s="823" t="s">
        <v>626</v>
      </c>
      <c r="DM10" s="824"/>
      <c r="DN10" s="824"/>
      <c r="DO10" s="824"/>
      <c r="DP10" s="825"/>
      <c r="DQ10" s="823" t="s">
        <v>626</v>
      </c>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t="s">
        <v>604</v>
      </c>
      <c r="BS11" s="810" t="s">
        <v>602</v>
      </c>
      <c r="BT11" s="811"/>
      <c r="BU11" s="811"/>
      <c r="BV11" s="811"/>
      <c r="BW11" s="811"/>
      <c r="BX11" s="811"/>
      <c r="BY11" s="811"/>
      <c r="BZ11" s="811"/>
      <c r="CA11" s="811"/>
      <c r="CB11" s="811"/>
      <c r="CC11" s="811"/>
      <c r="CD11" s="811"/>
      <c r="CE11" s="811"/>
      <c r="CF11" s="811"/>
      <c r="CG11" s="812"/>
      <c r="CH11" s="823">
        <v>0</v>
      </c>
      <c r="CI11" s="824"/>
      <c r="CJ11" s="824"/>
      <c r="CK11" s="824"/>
      <c r="CL11" s="825"/>
      <c r="CM11" s="823">
        <v>75</v>
      </c>
      <c r="CN11" s="824"/>
      <c r="CO11" s="824"/>
      <c r="CP11" s="824"/>
      <c r="CQ11" s="825"/>
      <c r="CR11" s="823">
        <v>5</v>
      </c>
      <c r="CS11" s="824"/>
      <c r="CT11" s="824"/>
      <c r="CU11" s="824"/>
      <c r="CV11" s="825"/>
      <c r="CW11" s="823">
        <v>0</v>
      </c>
      <c r="CX11" s="824"/>
      <c r="CY11" s="824"/>
      <c r="CZ11" s="824"/>
      <c r="DA11" s="825"/>
      <c r="DB11" s="823" t="s">
        <v>626</v>
      </c>
      <c r="DC11" s="824"/>
      <c r="DD11" s="824"/>
      <c r="DE11" s="824"/>
      <c r="DF11" s="825"/>
      <c r="DG11" s="823" t="s">
        <v>629</v>
      </c>
      <c r="DH11" s="824"/>
      <c r="DI11" s="824"/>
      <c r="DJ11" s="824"/>
      <c r="DK11" s="825"/>
      <c r="DL11" s="823" t="s">
        <v>626</v>
      </c>
      <c r="DM11" s="824"/>
      <c r="DN11" s="824"/>
      <c r="DO11" s="824"/>
      <c r="DP11" s="825"/>
      <c r="DQ11" s="823" t="s">
        <v>626</v>
      </c>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t="s">
        <v>603</v>
      </c>
      <c r="BT12" s="811"/>
      <c r="BU12" s="811"/>
      <c r="BV12" s="811"/>
      <c r="BW12" s="811"/>
      <c r="BX12" s="811"/>
      <c r="BY12" s="811"/>
      <c r="BZ12" s="811"/>
      <c r="CA12" s="811"/>
      <c r="CB12" s="811"/>
      <c r="CC12" s="811"/>
      <c r="CD12" s="811"/>
      <c r="CE12" s="811"/>
      <c r="CF12" s="811"/>
      <c r="CG12" s="812"/>
      <c r="CH12" s="823">
        <v>3</v>
      </c>
      <c r="CI12" s="824"/>
      <c r="CJ12" s="824"/>
      <c r="CK12" s="824"/>
      <c r="CL12" s="825"/>
      <c r="CM12" s="823">
        <v>772</v>
      </c>
      <c r="CN12" s="824"/>
      <c r="CO12" s="824"/>
      <c r="CP12" s="824"/>
      <c r="CQ12" s="825"/>
      <c r="CR12" s="823">
        <v>10</v>
      </c>
      <c r="CS12" s="824"/>
      <c r="CT12" s="824"/>
      <c r="CU12" s="824"/>
      <c r="CV12" s="825"/>
      <c r="CW12" s="823">
        <v>3</v>
      </c>
      <c r="CX12" s="824"/>
      <c r="CY12" s="824"/>
      <c r="CZ12" s="824"/>
      <c r="DA12" s="825"/>
      <c r="DB12" s="823" t="s">
        <v>627</v>
      </c>
      <c r="DC12" s="824"/>
      <c r="DD12" s="824"/>
      <c r="DE12" s="824"/>
      <c r="DF12" s="825"/>
      <c r="DG12" s="823" t="s">
        <v>626</v>
      </c>
      <c r="DH12" s="824"/>
      <c r="DI12" s="824"/>
      <c r="DJ12" s="824"/>
      <c r="DK12" s="825"/>
      <c r="DL12" s="823" t="s">
        <v>626</v>
      </c>
      <c r="DM12" s="824"/>
      <c r="DN12" s="824"/>
      <c r="DO12" s="824"/>
      <c r="DP12" s="825"/>
      <c r="DQ12" s="823" t="s">
        <v>626</v>
      </c>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30"/>
      <c r="R22" s="831"/>
      <c r="S22" s="831"/>
      <c r="T22" s="831"/>
      <c r="U22" s="831"/>
      <c r="V22" s="831"/>
      <c r="W22" s="831"/>
      <c r="X22" s="831"/>
      <c r="Y22" s="831"/>
      <c r="Z22" s="831"/>
      <c r="AA22" s="831"/>
      <c r="AB22" s="831"/>
      <c r="AC22" s="831"/>
      <c r="AD22" s="831"/>
      <c r="AE22" s="832"/>
      <c r="AF22" s="803"/>
      <c r="AG22" s="804"/>
      <c r="AH22" s="804"/>
      <c r="AI22" s="804"/>
      <c r="AJ22" s="805"/>
      <c r="AK22" s="845"/>
      <c r="AL22" s="846"/>
      <c r="AM22" s="846"/>
      <c r="AN22" s="846"/>
      <c r="AO22" s="846"/>
      <c r="AP22" s="846"/>
      <c r="AQ22" s="846"/>
      <c r="AR22" s="846"/>
      <c r="AS22" s="846"/>
      <c r="AT22" s="846"/>
      <c r="AU22" s="847"/>
      <c r="AV22" s="847"/>
      <c r="AW22" s="847"/>
      <c r="AX22" s="847"/>
      <c r="AY22" s="848"/>
      <c r="AZ22" s="849" t="s">
        <v>391</v>
      </c>
      <c r="BA22" s="849"/>
      <c r="BB22" s="849"/>
      <c r="BC22" s="849"/>
      <c r="BD22" s="850"/>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392</v>
      </c>
      <c r="B23" s="833" t="s">
        <v>393</v>
      </c>
      <c r="C23" s="834"/>
      <c r="D23" s="834"/>
      <c r="E23" s="834"/>
      <c r="F23" s="834"/>
      <c r="G23" s="834"/>
      <c r="H23" s="834"/>
      <c r="I23" s="834"/>
      <c r="J23" s="834"/>
      <c r="K23" s="834"/>
      <c r="L23" s="834"/>
      <c r="M23" s="834"/>
      <c r="N23" s="834"/>
      <c r="O23" s="834"/>
      <c r="P23" s="835"/>
      <c r="Q23" s="836">
        <v>73605</v>
      </c>
      <c r="R23" s="837"/>
      <c r="S23" s="837"/>
      <c r="T23" s="837"/>
      <c r="U23" s="837"/>
      <c r="V23" s="837">
        <v>72632</v>
      </c>
      <c r="W23" s="837"/>
      <c r="X23" s="837"/>
      <c r="Y23" s="837"/>
      <c r="Z23" s="837"/>
      <c r="AA23" s="837">
        <v>915</v>
      </c>
      <c r="AB23" s="837"/>
      <c r="AC23" s="837"/>
      <c r="AD23" s="837"/>
      <c r="AE23" s="838"/>
      <c r="AF23" s="839">
        <v>688</v>
      </c>
      <c r="AG23" s="837"/>
      <c r="AH23" s="837"/>
      <c r="AI23" s="837"/>
      <c r="AJ23" s="840"/>
      <c r="AK23" s="841"/>
      <c r="AL23" s="842"/>
      <c r="AM23" s="842"/>
      <c r="AN23" s="842"/>
      <c r="AO23" s="842"/>
      <c r="AP23" s="837">
        <v>79083</v>
      </c>
      <c r="AQ23" s="837"/>
      <c r="AR23" s="837"/>
      <c r="AS23" s="837"/>
      <c r="AT23" s="837"/>
      <c r="AU23" s="843"/>
      <c r="AV23" s="843"/>
      <c r="AW23" s="843"/>
      <c r="AX23" s="843"/>
      <c r="AY23" s="844"/>
      <c r="AZ23" s="852" t="s">
        <v>249</v>
      </c>
      <c r="BA23" s="853"/>
      <c r="BB23" s="853"/>
      <c r="BC23" s="853"/>
      <c r="BD23" s="854"/>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1" t="s">
        <v>394</v>
      </c>
      <c r="B24" s="851"/>
      <c r="C24" s="851"/>
      <c r="D24" s="851"/>
      <c r="E24" s="851"/>
      <c r="F24" s="851"/>
      <c r="G24" s="851"/>
      <c r="H24" s="851"/>
      <c r="I24" s="851"/>
      <c r="J24" s="851"/>
      <c r="K24" s="851"/>
      <c r="L24" s="851"/>
      <c r="M24" s="851"/>
      <c r="N24" s="851"/>
      <c r="O24" s="851"/>
      <c r="P24" s="851"/>
      <c r="Q24" s="851"/>
      <c r="R24" s="851"/>
      <c r="S24" s="851"/>
      <c r="T24" s="851"/>
      <c r="U24" s="851"/>
      <c r="V24" s="851"/>
      <c r="W24" s="851"/>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1"/>
      <c r="AX24" s="851"/>
      <c r="AY24" s="851"/>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372</v>
      </c>
      <c r="B26" s="783"/>
      <c r="C26" s="783"/>
      <c r="D26" s="783"/>
      <c r="E26" s="783"/>
      <c r="F26" s="783"/>
      <c r="G26" s="783"/>
      <c r="H26" s="783"/>
      <c r="I26" s="783"/>
      <c r="J26" s="783"/>
      <c r="K26" s="783"/>
      <c r="L26" s="783"/>
      <c r="M26" s="783"/>
      <c r="N26" s="783"/>
      <c r="O26" s="783"/>
      <c r="P26" s="784"/>
      <c r="Q26" s="759" t="s">
        <v>396</v>
      </c>
      <c r="R26" s="760"/>
      <c r="S26" s="760"/>
      <c r="T26" s="760"/>
      <c r="U26" s="761"/>
      <c r="V26" s="759" t="s">
        <v>397</v>
      </c>
      <c r="W26" s="760"/>
      <c r="X26" s="760"/>
      <c r="Y26" s="760"/>
      <c r="Z26" s="761"/>
      <c r="AA26" s="759" t="s">
        <v>398</v>
      </c>
      <c r="AB26" s="760"/>
      <c r="AC26" s="760"/>
      <c r="AD26" s="760"/>
      <c r="AE26" s="760"/>
      <c r="AF26" s="855" t="s">
        <v>399</v>
      </c>
      <c r="AG26" s="856"/>
      <c r="AH26" s="856"/>
      <c r="AI26" s="856"/>
      <c r="AJ26" s="857"/>
      <c r="AK26" s="760" t="s">
        <v>400</v>
      </c>
      <c r="AL26" s="760"/>
      <c r="AM26" s="760"/>
      <c r="AN26" s="760"/>
      <c r="AO26" s="761"/>
      <c r="AP26" s="759" t="s">
        <v>401</v>
      </c>
      <c r="AQ26" s="760"/>
      <c r="AR26" s="760"/>
      <c r="AS26" s="760"/>
      <c r="AT26" s="761"/>
      <c r="AU26" s="759" t="s">
        <v>402</v>
      </c>
      <c r="AV26" s="760"/>
      <c r="AW26" s="760"/>
      <c r="AX26" s="760"/>
      <c r="AY26" s="761"/>
      <c r="AZ26" s="759" t="s">
        <v>403</v>
      </c>
      <c r="BA26" s="760"/>
      <c r="BB26" s="760"/>
      <c r="BC26" s="760"/>
      <c r="BD26" s="761"/>
      <c r="BE26" s="759" t="s">
        <v>379</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8"/>
      <c r="AG27" s="859"/>
      <c r="AH27" s="859"/>
      <c r="AI27" s="859"/>
      <c r="AJ27" s="860"/>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404</v>
      </c>
      <c r="C28" s="774"/>
      <c r="D28" s="774"/>
      <c r="E28" s="774"/>
      <c r="F28" s="774"/>
      <c r="G28" s="774"/>
      <c r="H28" s="774"/>
      <c r="I28" s="774"/>
      <c r="J28" s="774"/>
      <c r="K28" s="774"/>
      <c r="L28" s="774"/>
      <c r="M28" s="774"/>
      <c r="N28" s="774"/>
      <c r="O28" s="774"/>
      <c r="P28" s="775"/>
      <c r="Q28" s="865">
        <v>19758</v>
      </c>
      <c r="R28" s="866"/>
      <c r="S28" s="866"/>
      <c r="T28" s="866"/>
      <c r="U28" s="866"/>
      <c r="V28" s="866">
        <v>19665</v>
      </c>
      <c r="W28" s="866"/>
      <c r="X28" s="866"/>
      <c r="Y28" s="866"/>
      <c r="Z28" s="866"/>
      <c r="AA28" s="866">
        <v>93</v>
      </c>
      <c r="AB28" s="866"/>
      <c r="AC28" s="866"/>
      <c r="AD28" s="866"/>
      <c r="AE28" s="867"/>
      <c r="AF28" s="868">
        <v>93</v>
      </c>
      <c r="AG28" s="866"/>
      <c r="AH28" s="866"/>
      <c r="AI28" s="866"/>
      <c r="AJ28" s="869"/>
      <c r="AK28" s="870">
        <v>1796</v>
      </c>
      <c r="AL28" s="861"/>
      <c r="AM28" s="861"/>
      <c r="AN28" s="861"/>
      <c r="AO28" s="861"/>
      <c r="AP28" s="861" t="s">
        <v>626</v>
      </c>
      <c r="AQ28" s="861"/>
      <c r="AR28" s="861"/>
      <c r="AS28" s="861"/>
      <c r="AT28" s="861"/>
      <c r="AU28" s="861" t="s">
        <v>626</v>
      </c>
      <c r="AV28" s="861"/>
      <c r="AW28" s="861"/>
      <c r="AX28" s="861"/>
      <c r="AY28" s="861"/>
      <c r="AZ28" s="862" t="s">
        <v>626</v>
      </c>
      <c r="BA28" s="862"/>
      <c r="BB28" s="862"/>
      <c r="BC28" s="862"/>
      <c r="BD28" s="862"/>
      <c r="BE28" s="863"/>
      <c r="BF28" s="863"/>
      <c r="BG28" s="863"/>
      <c r="BH28" s="863"/>
      <c r="BI28" s="864"/>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405</v>
      </c>
      <c r="C29" s="798"/>
      <c r="D29" s="798"/>
      <c r="E29" s="798"/>
      <c r="F29" s="798"/>
      <c r="G29" s="798"/>
      <c r="H29" s="798"/>
      <c r="I29" s="798"/>
      <c r="J29" s="798"/>
      <c r="K29" s="798"/>
      <c r="L29" s="798"/>
      <c r="M29" s="798"/>
      <c r="N29" s="798"/>
      <c r="O29" s="798"/>
      <c r="P29" s="799"/>
      <c r="Q29" s="800">
        <v>46</v>
      </c>
      <c r="R29" s="801"/>
      <c r="S29" s="801"/>
      <c r="T29" s="801"/>
      <c r="U29" s="801"/>
      <c r="V29" s="801">
        <v>46</v>
      </c>
      <c r="W29" s="801"/>
      <c r="X29" s="801"/>
      <c r="Y29" s="801"/>
      <c r="Z29" s="801"/>
      <c r="AA29" s="801">
        <v>0</v>
      </c>
      <c r="AB29" s="801"/>
      <c r="AC29" s="801"/>
      <c r="AD29" s="801"/>
      <c r="AE29" s="802"/>
      <c r="AF29" s="803" t="s">
        <v>406</v>
      </c>
      <c r="AG29" s="804"/>
      <c r="AH29" s="804"/>
      <c r="AI29" s="804"/>
      <c r="AJ29" s="805"/>
      <c r="AK29" s="873">
        <v>10</v>
      </c>
      <c r="AL29" s="874"/>
      <c r="AM29" s="874"/>
      <c r="AN29" s="874"/>
      <c r="AO29" s="874"/>
      <c r="AP29" s="874" t="s">
        <v>626</v>
      </c>
      <c r="AQ29" s="874"/>
      <c r="AR29" s="874"/>
      <c r="AS29" s="874"/>
      <c r="AT29" s="874"/>
      <c r="AU29" s="874" t="s">
        <v>626</v>
      </c>
      <c r="AV29" s="874"/>
      <c r="AW29" s="874"/>
      <c r="AX29" s="874"/>
      <c r="AY29" s="874"/>
      <c r="AZ29" s="875" t="s">
        <v>626</v>
      </c>
      <c r="BA29" s="875"/>
      <c r="BB29" s="875"/>
      <c r="BC29" s="875"/>
      <c r="BD29" s="875"/>
      <c r="BE29" s="871"/>
      <c r="BF29" s="871"/>
      <c r="BG29" s="871"/>
      <c r="BH29" s="871"/>
      <c r="BI29" s="872"/>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407</v>
      </c>
      <c r="C30" s="798"/>
      <c r="D30" s="798"/>
      <c r="E30" s="798"/>
      <c r="F30" s="798"/>
      <c r="G30" s="798"/>
      <c r="H30" s="798"/>
      <c r="I30" s="798"/>
      <c r="J30" s="798"/>
      <c r="K30" s="798"/>
      <c r="L30" s="798"/>
      <c r="M30" s="798"/>
      <c r="N30" s="798"/>
      <c r="O30" s="798"/>
      <c r="P30" s="799"/>
      <c r="Q30" s="800">
        <v>20517</v>
      </c>
      <c r="R30" s="801"/>
      <c r="S30" s="801"/>
      <c r="T30" s="801"/>
      <c r="U30" s="801"/>
      <c r="V30" s="801">
        <v>19985</v>
      </c>
      <c r="W30" s="801"/>
      <c r="X30" s="801"/>
      <c r="Y30" s="801"/>
      <c r="Z30" s="801"/>
      <c r="AA30" s="801">
        <v>532</v>
      </c>
      <c r="AB30" s="801"/>
      <c r="AC30" s="801"/>
      <c r="AD30" s="801"/>
      <c r="AE30" s="802"/>
      <c r="AF30" s="803">
        <v>532</v>
      </c>
      <c r="AG30" s="804"/>
      <c r="AH30" s="804"/>
      <c r="AI30" s="804"/>
      <c r="AJ30" s="805"/>
      <c r="AK30" s="873">
        <v>2876</v>
      </c>
      <c r="AL30" s="874"/>
      <c r="AM30" s="874"/>
      <c r="AN30" s="874"/>
      <c r="AO30" s="874"/>
      <c r="AP30" s="874" t="s">
        <v>626</v>
      </c>
      <c r="AQ30" s="874"/>
      <c r="AR30" s="874"/>
      <c r="AS30" s="874"/>
      <c r="AT30" s="874"/>
      <c r="AU30" s="874" t="s">
        <v>626</v>
      </c>
      <c r="AV30" s="874"/>
      <c r="AW30" s="874"/>
      <c r="AX30" s="874"/>
      <c r="AY30" s="874"/>
      <c r="AZ30" s="875" t="s">
        <v>626</v>
      </c>
      <c r="BA30" s="875"/>
      <c r="BB30" s="875"/>
      <c r="BC30" s="875"/>
      <c r="BD30" s="875"/>
      <c r="BE30" s="871"/>
      <c r="BF30" s="871"/>
      <c r="BG30" s="871"/>
      <c r="BH30" s="871"/>
      <c r="BI30" s="872"/>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408</v>
      </c>
      <c r="C31" s="798"/>
      <c r="D31" s="798"/>
      <c r="E31" s="798"/>
      <c r="F31" s="798"/>
      <c r="G31" s="798"/>
      <c r="H31" s="798"/>
      <c r="I31" s="798"/>
      <c r="J31" s="798"/>
      <c r="K31" s="798"/>
      <c r="L31" s="798"/>
      <c r="M31" s="798"/>
      <c r="N31" s="798"/>
      <c r="O31" s="798"/>
      <c r="P31" s="799"/>
      <c r="Q31" s="800">
        <v>2365</v>
      </c>
      <c r="R31" s="801"/>
      <c r="S31" s="801"/>
      <c r="T31" s="801"/>
      <c r="U31" s="801"/>
      <c r="V31" s="801">
        <v>2360</v>
      </c>
      <c r="W31" s="801"/>
      <c r="X31" s="801"/>
      <c r="Y31" s="801"/>
      <c r="Z31" s="801"/>
      <c r="AA31" s="801">
        <v>5</v>
      </c>
      <c r="AB31" s="801"/>
      <c r="AC31" s="801"/>
      <c r="AD31" s="801"/>
      <c r="AE31" s="802"/>
      <c r="AF31" s="803">
        <v>5</v>
      </c>
      <c r="AG31" s="804"/>
      <c r="AH31" s="804"/>
      <c r="AI31" s="804"/>
      <c r="AJ31" s="805"/>
      <c r="AK31" s="873">
        <v>566</v>
      </c>
      <c r="AL31" s="874"/>
      <c r="AM31" s="874"/>
      <c r="AN31" s="874"/>
      <c r="AO31" s="874"/>
      <c r="AP31" s="874" t="s">
        <v>626</v>
      </c>
      <c r="AQ31" s="874"/>
      <c r="AR31" s="874"/>
      <c r="AS31" s="874"/>
      <c r="AT31" s="874"/>
      <c r="AU31" s="874" t="s">
        <v>626</v>
      </c>
      <c r="AV31" s="874"/>
      <c r="AW31" s="874"/>
      <c r="AX31" s="874"/>
      <c r="AY31" s="874"/>
      <c r="AZ31" s="875" t="s">
        <v>626</v>
      </c>
      <c r="BA31" s="875"/>
      <c r="BB31" s="875"/>
      <c r="BC31" s="875"/>
      <c r="BD31" s="875"/>
      <c r="BE31" s="871"/>
      <c r="BF31" s="871"/>
      <c r="BG31" s="871"/>
      <c r="BH31" s="871"/>
      <c r="BI31" s="872"/>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409</v>
      </c>
      <c r="C32" s="798"/>
      <c r="D32" s="798"/>
      <c r="E32" s="798"/>
      <c r="F32" s="798"/>
      <c r="G32" s="798"/>
      <c r="H32" s="798"/>
      <c r="I32" s="798"/>
      <c r="J32" s="798"/>
      <c r="K32" s="798"/>
      <c r="L32" s="798"/>
      <c r="M32" s="798"/>
      <c r="N32" s="798"/>
      <c r="O32" s="798"/>
      <c r="P32" s="799"/>
      <c r="Q32" s="800">
        <v>5629</v>
      </c>
      <c r="R32" s="801"/>
      <c r="S32" s="801"/>
      <c r="T32" s="801"/>
      <c r="U32" s="801"/>
      <c r="V32" s="801">
        <v>4380</v>
      </c>
      <c r="W32" s="801"/>
      <c r="X32" s="801"/>
      <c r="Y32" s="801"/>
      <c r="Z32" s="801"/>
      <c r="AA32" s="801">
        <v>1249</v>
      </c>
      <c r="AB32" s="801"/>
      <c r="AC32" s="801"/>
      <c r="AD32" s="801"/>
      <c r="AE32" s="802"/>
      <c r="AF32" s="803">
        <v>5936</v>
      </c>
      <c r="AG32" s="804"/>
      <c r="AH32" s="804"/>
      <c r="AI32" s="804"/>
      <c r="AJ32" s="805"/>
      <c r="AK32" s="873">
        <v>53</v>
      </c>
      <c r="AL32" s="874"/>
      <c r="AM32" s="874"/>
      <c r="AN32" s="874"/>
      <c r="AO32" s="874"/>
      <c r="AP32" s="874">
        <v>3134</v>
      </c>
      <c r="AQ32" s="874"/>
      <c r="AR32" s="874"/>
      <c r="AS32" s="874"/>
      <c r="AT32" s="874"/>
      <c r="AU32" s="874">
        <v>219</v>
      </c>
      <c r="AV32" s="874"/>
      <c r="AW32" s="874"/>
      <c r="AX32" s="874"/>
      <c r="AY32" s="874"/>
      <c r="AZ32" s="875" t="s">
        <v>626</v>
      </c>
      <c r="BA32" s="875"/>
      <c r="BB32" s="875"/>
      <c r="BC32" s="875"/>
      <c r="BD32" s="875"/>
      <c r="BE32" s="871" t="s">
        <v>410</v>
      </c>
      <c r="BF32" s="871"/>
      <c r="BG32" s="871"/>
      <c r="BH32" s="871"/>
      <c r="BI32" s="872"/>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t="s">
        <v>411</v>
      </c>
      <c r="C33" s="798"/>
      <c r="D33" s="798"/>
      <c r="E33" s="798"/>
      <c r="F33" s="798"/>
      <c r="G33" s="798"/>
      <c r="H33" s="798"/>
      <c r="I33" s="798"/>
      <c r="J33" s="798"/>
      <c r="K33" s="798"/>
      <c r="L33" s="798"/>
      <c r="M33" s="798"/>
      <c r="N33" s="798"/>
      <c r="O33" s="798"/>
      <c r="P33" s="799"/>
      <c r="Q33" s="800">
        <v>8687</v>
      </c>
      <c r="R33" s="801"/>
      <c r="S33" s="801"/>
      <c r="T33" s="801"/>
      <c r="U33" s="801"/>
      <c r="V33" s="801">
        <v>9376</v>
      </c>
      <c r="W33" s="801"/>
      <c r="X33" s="801"/>
      <c r="Y33" s="801"/>
      <c r="Z33" s="801"/>
      <c r="AA33" s="801">
        <v>-689</v>
      </c>
      <c r="AB33" s="801"/>
      <c r="AC33" s="801"/>
      <c r="AD33" s="801"/>
      <c r="AE33" s="802"/>
      <c r="AF33" s="803">
        <v>-1320</v>
      </c>
      <c r="AG33" s="804"/>
      <c r="AH33" s="804"/>
      <c r="AI33" s="804"/>
      <c r="AJ33" s="805"/>
      <c r="AK33" s="873">
        <v>1513</v>
      </c>
      <c r="AL33" s="874"/>
      <c r="AM33" s="874"/>
      <c r="AN33" s="874"/>
      <c r="AO33" s="874"/>
      <c r="AP33" s="874">
        <v>7945</v>
      </c>
      <c r="AQ33" s="874"/>
      <c r="AR33" s="874"/>
      <c r="AS33" s="874"/>
      <c r="AT33" s="874"/>
      <c r="AU33" s="874">
        <v>5307</v>
      </c>
      <c r="AV33" s="874"/>
      <c r="AW33" s="874"/>
      <c r="AX33" s="874"/>
      <c r="AY33" s="874"/>
      <c r="AZ33" s="875">
        <v>16.8</v>
      </c>
      <c r="BA33" s="875"/>
      <c r="BB33" s="875"/>
      <c r="BC33" s="875"/>
      <c r="BD33" s="875"/>
      <c r="BE33" s="871" t="s">
        <v>412</v>
      </c>
      <c r="BF33" s="871"/>
      <c r="BG33" s="871"/>
      <c r="BH33" s="871"/>
      <c r="BI33" s="872"/>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t="s">
        <v>413</v>
      </c>
      <c r="C34" s="798"/>
      <c r="D34" s="798"/>
      <c r="E34" s="798"/>
      <c r="F34" s="798"/>
      <c r="G34" s="798"/>
      <c r="H34" s="798"/>
      <c r="I34" s="798"/>
      <c r="J34" s="798"/>
      <c r="K34" s="798"/>
      <c r="L34" s="798"/>
      <c r="M34" s="798"/>
      <c r="N34" s="798"/>
      <c r="O34" s="798"/>
      <c r="P34" s="799"/>
      <c r="Q34" s="800">
        <v>313</v>
      </c>
      <c r="R34" s="801"/>
      <c r="S34" s="801"/>
      <c r="T34" s="801"/>
      <c r="U34" s="801"/>
      <c r="V34" s="801">
        <v>292</v>
      </c>
      <c r="W34" s="801"/>
      <c r="X34" s="801"/>
      <c r="Y34" s="801"/>
      <c r="Z34" s="801"/>
      <c r="AA34" s="801">
        <v>21</v>
      </c>
      <c r="AB34" s="801"/>
      <c r="AC34" s="801"/>
      <c r="AD34" s="801"/>
      <c r="AE34" s="802"/>
      <c r="AF34" s="803">
        <v>512</v>
      </c>
      <c r="AG34" s="804"/>
      <c r="AH34" s="804"/>
      <c r="AI34" s="804"/>
      <c r="AJ34" s="805"/>
      <c r="AK34" s="873">
        <v>80</v>
      </c>
      <c r="AL34" s="874"/>
      <c r="AM34" s="874"/>
      <c r="AN34" s="874"/>
      <c r="AO34" s="874"/>
      <c r="AP34" s="874">
        <v>804</v>
      </c>
      <c r="AQ34" s="874"/>
      <c r="AR34" s="874"/>
      <c r="AS34" s="874"/>
      <c r="AT34" s="874"/>
      <c r="AU34" s="874">
        <v>478</v>
      </c>
      <c r="AV34" s="874"/>
      <c r="AW34" s="874"/>
      <c r="AX34" s="874"/>
      <c r="AY34" s="874"/>
      <c r="AZ34" s="875" t="s">
        <v>626</v>
      </c>
      <c r="BA34" s="875"/>
      <c r="BB34" s="875"/>
      <c r="BC34" s="875"/>
      <c r="BD34" s="875"/>
      <c r="BE34" s="871" t="s">
        <v>414</v>
      </c>
      <c r="BF34" s="871"/>
      <c r="BG34" s="871"/>
      <c r="BH34" s="871"/>
      <c r="BI34" s="872"/>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t="s">
        <v>415</v>
      </c>
      <c r="C35" s="798"/>
      <c r="D35" s="798"/>
      <c r="E35" s="798"/>
      <c r="F35" s="798"/>
      <c r="G35" s="798"/>
      <c r="H35" s="798"/>
      <c r="I35" s="798"/>
      <c r="J35" s="798"/>
      <c r="K35" s="798"/>
      <c r="L35" s="798"/>
      <c r="M35" s="798"/>
      <c r="N35" s="798"/>
      <c r="O35" s="798"/>
      <c r="P35" s="799"/>
      <c r="Q35" s="800">
        <v>7506</v>
      </c>
      <c r="R35" s="801"/>
      <c r="S35" s="801"/>
      <c r="T35" s="801"/>
      <c r="U35" s="801"/>
      <c r="V35" s="801">
        <v>6202</v>
      </c>
      <c r="W35" s="801"/>
      <c r="X35" s="801"/>
      <c r="Y35" s="801"/>
      <c r="Z35" s="801"/>
      <c r="AA35" s="801">
        <v>1304</v>
      </c>
      <c r="AB35" s="801"/>
      <c r="AC35" s="801"/>
      <c r="AD35" s="801"/>
      <c r="AE35" s="802"/>
      <c r="AF35" s="803">
        <v>1724</v>
      </c>
      <c r="AG35" s="804"/>
      <c r="AH35" s="804"/>
      <c r="AI35" s="804"/>
      <c r="AJ35" s="805"/>
      <c r="AK35" s="873">
        <v>3560</v>
      </c>
      <c r="AL35" s="874"/>
      <c r="AM35" s="874"/>
      <c r="AN35" s="874"/>
      <c r="AO35" s="874"/>
      <c r="AP35" s="874">
        <v>46483</v>
      </c>
      <c r="AQ35" s="874"/>
      <c r="AR35" s="874"/>
      <c r="AS35" s="874"/>
      <c r="AT35" s="874"/>
      <c r="AU35" s="874">
        <v>30911</v>
      </c>
      <c r="AV35" s="874"/>
      <c r="AW35" s="874"/>
      <c r="AX35" s="874"/>
      <c r="AY35" s="874"/>
      <c r="AZ35" s="875" t="s">
        <v>626</v>
      </c>
      <c r="BA35" s="875"/>
      <c r="BB35" s="875"/>
      <c r="BC35" s="875"/>
      <c r="BD35" s="875"/>
      <c r="BE35" s="871" t="s">
        <v>412</v>
      </c>
      <c r="BF35" s="871"/>
      <c r="BG35" s="871"/>
      <c r="BH35" s="871"/>
      <c r="BI35" s="872"/>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t="s">
        <v>416</v>
      </c>
      <c r="C36" s="798"/>
      <c r="D36" s="798"/>
      <c r="E36" s="798"/>
      <c r="F36" s="798"/>
      <c r="G36" s="798"/>
      <c r="H36" s="798"/>
      <c r="I36" s="798"/>
      <c r="J36" s="798"/>
      <c r="K36" s="798"/>
      <c r="L36" s="798"/>
      <c r="M36" s="798"/>
      <c r="N36" s="798"/>
      <c r="O36" s="798"/>
      <c r="P36" s="799"/>
      <c r="Q36" s="800">
        <v>18</v>
      </c>
      <c r="R36" s="801"/>
      <c r="S36" s="801"/>
      <c r="T36" s="801"/>
      <c r="U36" s="801"/>
      <c r="V36" s="801">
        <v>18</v>
      </c>
      <c r="W36" s="801"/>
      <c r="X36" s="801"/>
      <c r="Y36" s="801"/>
      <c r="Z36" s="801"/>
      <c r="AA36" s="801">
        <v>0</v>
      </c>
      <c r="AB36" s="801"/>
      <c r="AC36" s="801"/>
      <c r="AD36" s="801"/>
      <c r="AE36" s="802"/>
      <c r="AF36" s="803" t="s">
        <v>249</v>
      </c>
      <c r="AG36" s="804"/>
      <c r="AH36" s="804"/>
      <c r="AI36" s="804"/>
      <c r="AJ36" s="805"/>
      <c r="AK36" s="873">
        <v>14</v>
      </c>
      <c r="AL36" s="874"/>
      <c r="AM36" s="874"/>
      <c r="AN36" s="874"/>
      <c r="AO36" s="874"/>
      <c r="AP36" s="874">
        <v>58</v>
      </c>
      <c r="AQ36" s="874"/>
      <c r="AR36" s="874"/>
      <c r="AS36" s="874"/>
      <c r="AT36" s="874"/>
      <c r="AU36" s="874">
        <v>56</v>
      </c>
      <c r="AV36" s="874"/>
      <c r="AW36" s="874"/>
      <c r="AX36" s="874"/>
      <c r="AY36" s="874"/>
      <c r="AZ36" s="875" t="s">
        <v>626</v>
      </c>
      <c r="BA36" s="875"/>
      <c r="BB36" s="875"/>
      <c r="BC36" s="875"/>
      <c r="BD36" s="875"/>
      <c r="BE36" s="871" t="s">
        <v>417</v>
      </c>
      <c r="BF36" s="871"/>
      <c r="BG36" s="871"/>
      <c r="BH36" s="871"/>
      <c r="BI36" s="872"/>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t="s">
        <v>418</v>
      </c>
      <c r="C37" s="798"/>
      <c r="D37" s="798"/>
      <c r="E37" s="798"/>
      <c r="F37" s="798"/>
      <c r="G37" s="798"/>
      <c r="H37" s="798"/>
      <c r="I37" s="798"/>
      <c r="J37" s="798"/>
      <c r="K37" s="798"/>
      <c r="L37" s="798"/>
      <c r="M37" s="798"/>
      <c r="N37" s="798"/>
      <c r="O37" s="798"/>
      <c r="P37" s="799"/>
      <c r="Q37" s="800">
        <v>72</v>
      </c>
      <c r="R37" s="801"/>
      <c r="S37" s="801"/>
      <c r="T37" s="801"/>
      <c r="U37" s="801"/>
      <c r="V37" s="801">
        <v>72</v>
      </c>
      <c r="W37" s="801"/>
      <c r="X37" s="801"/>
      <c r="Y37" s="801"/>
      <c r="Z37" s="801"/>
      <c r="AA37" s="801">
        <v>0</v>
      </c>
      <c r="AB37" s="801"/>
      <c r="AC37" s="801"/>
      <c r="AD37" s="801"/>
      <c r="AE37" s="802"/>
      <c r="AF37" s="803" t="s">
        <v>406</v>
      </c>
      <c r="AG37" s="804"/>
      <c r="AH37" s="804"/>
      <c r="AI37" s="804"/>
      <c r="AJ37" s="805"/>
      <c r="AK37" s="873">
        <v>57</v>
      </c>
      <c r="AL37" s="874"/>
      <c r="AM37" s="874"/>
      <c r="AN37" s="874"/>
      <c r="AO37" s="874"/>
      <c r="AP37" s="874">
        <v>101</v>
      </c>
      <c r="AQ37" s="874"/>
      <c r="AR37" s="874"/>
      <c r="AS37" s="874"/>
      <c r="AT37" s="874"/>
      <c r="AU37" s="874">
        <v>101</v>
      </c>
      <c r="AV37" s="874"/>
      <c r="AW37" s="874"/>
      <c r="AX37" s="874"/>
      <c r="AY37" s="874"/>
      <c r="AZ37" s="875" t="s">
        <v>626</v>
      </c>
      <c r="BA37" s="875"/>
      <c r="BB37" s="875"/>
      <c r="BC37" s="875"/>
      <c r="BD37" s="875"/>
      <c r="BE37" s="871" t="s">
        <v>419</v>
      </c>
      <c r="BF37" s="871"/>
      <c r="BG37" s="871"/>
      <c r="BH37" s="871"/>
      <c r="BI37" s="872"/>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t="s">
        <v>420</v>
      </c>
      <c r="C38" s="798"/>
      <c r="D38" s="798"/>
      <c r="E38" s="798"/>
      <c r="F38" s="798"/>
      <c r="G38" s="798"/>
      <c r="H38" s="798"/>
      <c r="I38" s="798"/>
      <c r="J38" s="798"/>
      <c r="K38" s="798"/>
      <c r="L38" s="798"/>
      <c r="M38" s="798"/>
      <c r="N38" s="798"/>
      <c r="O38" s="798"/>
      <c r="P38" s="799"/>
      <c r="Q38" s="800">
        <v>29</v>
      </c>
      <c r="R38" s="801"/>
      <c r="S38" s="801"/>
      <c r="T38" s="801"/>
      <c r="U38" s="801"/>
      <c r="V38" s="801">
        <v>29</v>
      </c>
      <c r="W38" s="801"/>
      <c r="X38" s="801"/>
      <c r="Y38" s="801"/>
      <c r="Z38" s="801"/>
      <c r="AA38" s="801">
        <v>0</v>
      </c>
      <c r="AB38" s="801"/>
      <c r="AC38" s="801"/>
      <c r="AD38" s="801"/>
      <c r="AE38" s="802"/>
      <c r="AF38" s="803" t="s">
        <v>249</v>
      </c>
      <c r="AG38" s="804"/>
      <c r="AH38" s="804"/>
      <c r="AI38" s="804"/>
      <c r="AJ38" s="805"/>
      <c r="AK38" s="873">
        <v>23</v>
      </c>
      <c r="AL38" s="874"/>
      <c r="AM38" s="874"/>
      <c r="AN38" s="874"/>
      <c r="AO38" s="874"/>
      <c r="AP38" s="874">
        <v>113</v>
      </c>
      <c r="AQ38" s="874"/>
      <c r="AR38" s="874"/>
      <c r="AS38" s="874"/>
      <c r="AT38" s="874"/>
      <c r="AU38" s="874">
        <v>98</v>
      </c>
      <c r="AV38" s="874"/>
      <c r="AW38" s="874"/>
      <c r="AX38" s="874"/>
      <c r="AY38" s="874"/>
      <c r="AZ38" s="875" t="s">
        <v>626</v>
      </c>
      <c r="BA38" s="875"/>
      <c r="BB38" s="875"/>
      <c r="BC38" s="875"/>
      <c r="BD38" s="875"/>
      <c r="BE38" s="871" t="s">
        <v>417</v>
      </c>
      <c r="BF38" s="871"/>
      <c r="BG38" s="871"/>
      <c r="BH38" s="871"/>
      <c r="BI38" s="872"/>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t="s">
        <v>421</v>
      </c>
      <c r="C39" s="798"/>
      <c r="D39" s="798"/>
      <c r="E39" s="798"/>
      <c r="F39" s="798"/>
      <c r="G39" s="798"/>
      <c r="H39" s="798"/>
      <c r="I39" s="798"/>
      <c r="J39" s="798"/>
      <c r="K39" s="798"/>
      <c r="L39" s="798"/>
      <c r="M39" s="798"/>
      <c r="N39" s="798"/>
      <c r="O39" s="798"/>
      <c r="P39" s="799"/>
      <c r="Q39" s="800">
        <v>22</v>
      </c>
      <c r="R39" s="801"/>
      <c r="S39" s="801"/>
      <c r="T39" s="801"/>
      <c r="U39" s="801"/>
      <c r="V39" s="801">
        <v>22</v>
      </c>
      <c r="W39" s="801"/>
      <c r="X39" s="801"/>
      <c r="Y39" s="801"/>
      <c r="Z39" s="801"/>
      <c r="AA39" s="801">
        <v>0</v>
      </c>
      <c r="AB39" s="801"/>
      <c r="AC39" s="801"/>
      <c r="AD39" s="801"/>
      <c r="AE39" s="802"/>
      <c r="AF39" s="803" t="s">
        <v>422</v>
      </c>
      <c r="AG39" s="804"/>
      <c r="AH39" s="804"/>
      <c r="AI39" s="804"/>
      <c r="AJ39" s="805"/>
      <c r="AK39" s="873">
        <v>15</v>
      </c>
      <c r="AL39" s="874"/>
      <c r="AM39" s="874"/>
      <c r="AN39" s="874"/>
      <c r="AO39" s="874"/>
      <c r="AP39" s="874">
        <v>81</v>
      </c>
      <c r="AQ39" s="874"/>
      <c r="AR39" s="874"/>
      <c r="AS39" s="874"/>
      <c r="AT39" s="874"/>
      <c r="AU39" s="874">
        <v>81</v>
      </c>
      <c r="AV39" s="874"/>
      <c r="AW39" s="874"/>
      <c r="AX39" s="874"/>
      <c r="AY39" s="874"/>
      <c r="AZ39" s="875" t="s">
        <v>626</v>
      </c>
      <c r="BA39" s="875"/>
      <c r="BB39" s="875"/>
      <c r="BC39" s="875"/>
      <c r="BD39" s="875"/>
      <c r="BE39" s="871" t="s">
        <v>423</v>
      </c>
      <c r="BF39" s="871"/>
      <c r="BG39" s="871"/>
      <c r="BH39" s="871"/>
      <c r="BI39" s="872"/>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3"/>
      <c r="AL40" s="874"/>
      <c r="AM40" s="874"/>
      <c r="AN40" s="874"/>
      <c r="AO40" s="874"/>
      <c r="AP40" s="874"/>
      <c r="AQ40" s="874"/>
      <c r="AR40" s="874"/>
      <c r="AS40" s="874"/>
      <c r="AT40" s="874"/>
      <c r="AU40" s="874"/>
      <c r="AV40" s="874"/>
      <c r="AW40" s="874"/>
      <c r="AX40" s="874"/>
      <c r="AY40" s="874"/>
      <c r="AZ40" s="875"/>
      <c r="BA40" s="875"/>
      <c r="BB40" s="875"/>
      <c r="BC40" s="875"/>
      <c r="BD40" s="875"/>
      <c r="BE40" s="871"/>
      <c r="BF40" s="871"/>
      <c r="BG40" s="871"/>
      <c r="BH40" s="871"/>
      <c r="BI40" s="872"/>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3"/>
      <c r="AL41" s="874"/>
      <c r="AM41" s="874"/>
      <c r="AN41" s="874"/>
      <c r="AO41" s="874"/>
      <c r="AP41" s="874"/>
      <c r="AQ41" s="874"/>
      <c r="AR41" s="874"/>
      <c r="AS41" s="874"/>
      <c r="AT41" s="874"/>
      <c r="AU41" s="874"/>
      <c r="AV41" s="874"/>
      <c r="AW41" s="874"/>
      <c r="AX41" s="874"/>
      <c r="AY41" s="874"/>
      <c r="AZ41" s="875"/>
      <c r="BA41" s="875"/>
      <c r="BB41" s="875"/>
      <c r="BC41" s="875"/>
      <c r="BD41" s="875"/>
      <c r="BE41" s="871"/>
      <c r="BF41" s="871"/>
      <c r="BG41" s="871"/>
      <c r="BH41" s="871"/>
      <c r="BI41" s="872"/>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3"/>
      <c r="AL42" s="874"/>
      <c r="AM42" s="874"/>
      <c r="AN42" s="874"/>
      <c r="AO42" s="874"/>
      <c r="AP42" s="874"/>
      <c r="AQ42" s="874"/>
      <c r="AR42" s="874"/>
      <c r="AS42" s="874"/>
      <c r="AT42" s="874"/>
      <c r="AU42" s="874"/>
      <c r="AV42" s="874"/>
      <c r="AW42" s="874"/>
      <c r="AX42" s="874"/>
      <c r="AY42" s="874"/>
      <c r="AZ42" s="875"/>
      <c r="BA42" s="875"/>
      <c r="BB42" s="875"/>
      <c r="BC42" s="875"/>
      <c r="BD42" s="875"/>
      <c r="BE42" s="871"/>
      <c r="BF42" s="871"/>
      <c r="BG42" s="871"/>
      <c r="BH42" s="871"/>
      <c r="BI42" s="872"/>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3"/>
      <c r="AL43" s="874"/>
      <c r="AM43" s="874"/>
      <c r="AN43" s="874"/>
      <c r="AO43" s="874"/>
      <c r="AP43" s="874"/>
      <c r="AQ43" s="874"/>
      <c r="AR43" s="874"/>
      <c r="AS43" s="874"/>
      <c r="AT43" s="874"/>
      <c r="AU43" s="874"/>
      <c r="AV43" s="874"/>
      <c r="AW43" s="874"/>
      <c r="AX43" s="874"/>
      <c r="AY43" s="874"/>
      <c r="AZ43" s="875"/>
      <c r="BA43" s="875"/>
      <c r="BB43" s="875"/>
      <c r="BC43" s="875"/>
      <c r="BD43" s="875"/>
      <c r="BE43" s="871"/>
      <c r="BF43" s="871"/>
      <c r="BG43" s="871"/>
      <c r="BH43" s="871"/>
      <c r="BI43" s="872"/>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3"/>
      <c r="AL44" s="874"/>
      <c r="AM44" s="874"/>
      <c r="AN44" s="874"/>
      <c r="AO44" s="874"/>
      <c r="AP44" s="874"/>
      <c r="AQ44" s="874"/>
      <c r="AR44" s="874"/>
      <c r="AS44" s="874"/>
      <c r="AT44" s="874"/>
      <c r="AU44" s="874"/>
      <c r="AV44" s="874"/>
      <c r="AW44" s="874"/>
      <c r="AX44" s="874"/>
      <c r="AY44" s="874"/>
      <c r="AZ44" s="875"/>
      <c r="BA44" s="875"/>
      <c r="BB44" s="875"/>
      <c r="BC44" s="875"/>
      <c r="BD44" s="875"/>
      <c r="BE44" s="871"/>
      <c r="BF44" s="871"/>
      <c r="BG44" s="871"/>
      <c r="BH44" s="871"/>
      <c r="BI44" s="872"/>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3"/>
      <c r="AL45" s="874"/>
      <c r="AM45" s="874"/>
      <c r="AN45" s="874"/>
      <c r="AO45" s="874"/>
      <c r="AP45" s="874"/>
      <c r="AQ45" s="874"/>
      <c r="AR45" s="874"/>
      <c r="AS45" s="874"/>
      <c r="AT45" s="874"/>
      <c r="AU45" s="874"/>
      <c r="AV45" s="874"/>
      <c r="AW45" s="874"/>
      <c r="AX45" s="874"/>
      <c r="AY45" s="874"/>
      <c r="AZ45" s="875"/>
      <c r="BA45" s="875"/>
      <c r="BB45" s="875"/>
      <c r="BC45" s="875"/>
      <c r="BD45" s="875"/>
      <c r="BE45" s="871"/>
      <c r="BF45" s="871"/>
      <c r="BG45" s="871"/>
      <c r="BH45" s="871"/>
      <c r="BI45" s="872"/>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3"/>
      <c r="AL46" s="874"/>
      <c r="AM46" s="874"/>
      <c r="AN46" s="874"/>
      <c r="AO46" s="874"/>
      <c r="AP46" s="874"/>
      <c r="AQ46" s="874"/>
      <c r="AR46" s="874"/>
      <c r="AS46" s="874"/>
      <c r="AT46" s="874"/>
      <c r="AU46" s="874"/>
      <c r="AV46" s="874"/>
      <c r="AW46" s="874"/>
      <c r="AX46" s="874"/>
      <c r="AY46" s="874"/>
      <c r="AZ46" s="875"/>
      <c r="BA46" s="875"/>
      <c r="BB46" s="875"/>
      <c r="BC46" s="875"/>
      <c r="BD46" s="875"/>
      <c r="BE46" s="871"/>
      <c r="BF46" s="871"/>
      <c r="BG46" s="871"/>
      <c r="BH46" s="871"/>
      <c r="BI46" s="872"/>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3"/>
      <c r="AL47" s="874"/>
      <c r="AM47" s="874"/>
      <c r="AN47" s="874"/>
      <c r="AO47" s="874"/>
      <c r="AP47" s="874"/>
      <c r="AQ47" s="874"/>
      <c r="AR47" s="874"/>
      <c r="AS47" s="874"/>
      <c r="AT47" s="874"/>
      <c r="AU47" s="874"/>
      <c r="AV47" s="874"/>
      <c r="AW47" s="874"/>
      <c r="AX47" s="874"/>
      <c r="AY47" s="874"/>
      <c r="AZ47" s="875"/>
      <c r="BA47" s="875"/>
      <c r="BB47" s="875"/>
      <c r="BC47" s="875"/>
      <c r="BD47" s="875"/>
      <c r="BE47" s="871"/>
      <c r="BF47" s="871"/>
      <c r="BG47" s="871"/>
      <c r="BH47" s="871"/>
      <c r="BI47" s="872"/>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3"/>
      <c r="AL48" s="874"/>
      <c r="AM48" s="874"/>
      <c r="AN48" s="874"/>
      <c r="AO48" s="874"/>
      <c r="AP48" s="874"/>
      <c r="AQ48" s="874"/>
      <c r="AR48" s="874"/>
      <c r="AS48" s="874"/>
      <c r="AT48" s="874"/>
      <c r="AU48" s="874"/>
      <c r="AV48" s="874"/>
      <c r="AW48" s="874"/>
      <c r="AX48" s="874"/>
      <c r="AY48" s="874"/>
      <c r="AZ48" s="875"/>
      <c r="BA48" s="875"/>
      <c r="BB48" s="875"/>
      <c r="BC48" s="875"/>
      <c r="BD48" s="875"/>
      <c r="BE48" s="871"/>
      <c r="BF48" s="871"/>
      <c r="BG48" s="871"/>
      <c r="BH48" s="871"/>
      <c r="BI48" s="872"/>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3"/>
      <c r="AL49" s="874"/>
      <c r="AM49" s="874"/>
      <c r="AN49" s="874"/>
      <c r="AO49" s="874"/>
      <c r="AP49" s="874"/>
      <c r="AQ49" s="874"/>
      <c r="AR49" s="874"/>
      <c r="AS49" s="874"/>
      <c r="AT49" s="874"/>
      <c r="AU49" s="874"/>
      <c r="AV49" s="874"/>
      <c r="AW49" s="874"/>
      <c r="AX49" s="874"/>
      <c r="AY49" s="874"/>
      <c r="AZ49" s="875"/>
      <c r="BA49" s="875"/>
      <c r="BB49" s="875"/>
      <c r="BC49" s="875"/>
      <c r="BD49" s="875"/>
      <c r="BE49" s="871"/>
      <c r="BF49" s="871"/>
      <c r="BG49" s="871"/>
      <c r="BH49" s="871"/>
      <c r="BI49" s="872"/>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6"/>
      <c r="R50" s="877"/>
      <c r="S50" s="877"/>
      <c r="T50" s="877"/>
      <c r="U50" s="877"/>
      <c r="V50" s="877"/>
      <c r="W50" s="877"/>
      <c r="X50" s="877"/>
      <c r="Y50" s="877"/>
      <c r="Z50" s="877"/>
      <c r="AA50" s="877"/>
      <c r="AB50" s="877"/>
      <c r="AC50" s="877"/>
      <c r="AD50" s="877"/>
      <c r="AE50" s="878"/>
      <c r="AF50" s="803"/>
      <c r="AG50" s="804"/>
      <c r="AH50" s="804"/>
      <c r="AI50" s="804"/>
      <c r="AJ50" s="805"/>
      <c r="AK50" s="879"/>
      <c r="AL50" s="877"/>
      <c r="AM50" s="877"/>
      <c r="AN50" s="877"/>
      <c r="AO50" s="877"/>
      <c r="AP50" s="877"/>
      <c r="AQ50" s="877"/>
      <c r="AR50" s="877"/>
      <c r="AS50" s="877"/>
      <c r="AT50" s="877"/>
      <c r="AU50" s="877"/>
      <c r="AV50" s="877"/>
      <c r="AW50" s="877"/>
      <c r="AX50" s="877"/>
      <c r="AY50" s="877"/>
      <c r="AZ50" s="880"/>
      <c r="BA50" s="880"/>
      <c r="BB50" s="880"/>
      <c r="BC50" s="880"/>
      <c r="BD50" s="880"/>
      <c r="BE50" s="871"/>
      <c r="BF50" s="871"/>
      <c r="BG50" s="871"/>
      <c r="BH50" s="871"/>
      <c r="BI50" s="872"/>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6"/>
      <c r="R51" s="877"/>
      <c r="S51" s="877"/>
      <c r="T51" s="877"/>
      <c r="U51" s="877"/>
      <c r="V51" s="877"/>
      <c r="W51" s="877"/>
      <c r="X51" s="877"/>
      <c r="Y51" s="877"/>
      <c r="Z51" s="877"/>
      <c r="AA51" s="877"/>
      <c r="AB51" s="877"/>
      <c r="AC51" s="877"/>
      <c r="AD51" s="877"/>
      <c r="AE51" s="878"/>
      <c r="AF51" s="803"/>
      <c r="AG51" s="804"/>
      <c r="AH51" s="804"/>
      <c r="AI51" s="804"/>
      <c r="AJ51" s="805"/>
      <c r="AK51" s="879"/>
      <c r="AL51" s="877"/>
      <c r="AM51" s="877"/>
      <c r="AN51" s="877"/>
      <c r="AO51" s="877"/>
      <c r="AP51" s="877"/>
      <c r="AQ51" s="877"/>
      <c r="AR51" s="877"/>
      <c r="AS51" s="877"/>
      <c r="AT51" s="877"/>
      <c r="AU51" s="877"/>
      <c r="AV51" s="877"/>
      <c r="AW51" s="877"/>
      <c r="AX51" s="877"/>
      <c r="AY51" s="877"/>
      <c r="AZ51" s="880"/>
      <c r="BA51" s="880"/>
      <c r="BB51" s="880"/>
      <c r="BC51" s="880"/>
      <c r="BD51" s="880"/>
      <c r="BE51" s="871"/>
      <c r="BF51" s="871"/>
      <c r="BG51" s="871"/>
      <c r="BH51" s="871"/>
      <c r="BI51" s="872"/>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6"/>
      <c r="R52" s="877"/>
      <c r="S52" s="877"/>
      <c r="T52" s="877"/>
      <c r="U52" s="877"/>
      <c r="V52" s="877"/>
      <c r="W52" s="877"/>
      <c r="X52" s="877"/>
      <c r="Y52" s="877"/>
      <c r="Z52" s="877"/>
      <c r="AA52" s="877"/>
      <c r="AB52" s="877"/>
      <c r="AC52" s="877"/>
      <c r="AD52" s="877"/>
      <c r="AE52" s="878"/>
      <c r="AF52" s="803"/>
      <c r="AG52" s="804"/>
      <c r="AH52" s="804"/>
      <c r="AI52" s="804"/>
      <c r="AJ52" s="805"/>
      <c r="AK52" s="879"/>
      <c r="AL52" s="877"/>
      <c r="AM52" s="877"/>
      <c r="AN52" s="877"/>
      <c r="AO52" s="877"/>
      <c r="AP52" s="877"/>
      <c r="AQ52" s="877"/>
      <c r="AR52" s="877"/>
      <c r="AS52" s="877"/>
      <c r="AT52" s="877"/>
      <c r="AU52" s="877"/>
      <c r="AV52" s="877"/>
      <c r="AW52" s="877"/>
      <c r="AX52" s="877"/>
      <c r="AY52" s="877"/>
      <c r="AZ52" s="880"/>
      <c r="BA52" s="880"/>
      <c r="BB52" s="880"/>
      <c r="BC52" s="880"/>
      <c r="BD52" s="880"/>
      <c r="BE52" s="871"/>
      <c r="BF52" s="871"/>
      <c r="BG52" s="871"/>
      <c r="BH52" s="871"/>
      <c r="BI52" s="872"/>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6"/>
      <c r="R53" s="877"/>
      <c r="S53" s="877"/>
      <c r="T53" s="877"/>
      <c r="U53" s="877"/>
      <c r="V53" s="877"/>
      <c r="W53" s="877"/>
      <c r="X53" s="877"/>
      <c r="Y53" s="877"/>
      <c r="Z53" s="877"/>
      <c r="AA53" s="877"/>
      <c r="AB53" s="877"/>
      <c r="AC53" s="877"/>
      <c r="AD53" s="877"/>
      <c r="AE53" s="878"/>
      <c r="AF53" s="803"/>
      <c r="AG53" s="804"/>
      <c r="AH53" s="804"/>
      <c r="AI53" s="804"/>
      <c r="AJ53" s="805"/>
      <c r="AK53" s="879"/>
      <c r="AL53" s="877"/>
      <c r="AM53" s="877"/>
      <c r="AN53" s="877"/>
      <c r="AO53" s="877"/>
      <c r="AP53" s="877"/>
      <c r="AQ53" s="877"/>
      <c r="AR53" s="877"/>
      <c r="AS53" s="877"/>
      <c r="AT53" s="877"/>
      <c r="AU53" s="877"/>
      <c r="AV53" s="877"/>
      <c r="AW53" s="877"/>
      <c r="AX53" s="877"/>
      <c r="AY53" s="877"/>
      <c r="AZ53" s="880"/>
      <c r="BA53" s="880"/>
      <c r="BB53" s="880"/>
      <c r="BC53" s="880"/>
      <c r="BD53" s="880"/>
      <c r="BE53" s="871"/>
      <c r="BF53" s="871"/>
      <c r="BG53" s="871"/>
      <c r="BH53" s="871"/>
      <c r="BI53" s="872"/>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6"/>
      <c r="R54" s="877"/>
      <c r="S54" s="877"/>
      <c r="T54" s="877"/>
      <c r="U54" s="877"/>
      <c r="V54" s="877"/>
      <c r="W54" s="877"/>
      <c r="X54" s="877"/>
      <c r="Y54" s="877"/>
      <c r="Z54" s="877"/>
      <c r="AA54" s="877"/>
      <c r="AB54" s="877"/>
      <c r="AC54" s="877"/>
      <c r="AD54" s="877"/>
      <c r="AE54" s="878"/>
      <c r="AF54" s="803"/>
      <c r="AG54" s="804"/>
      <c r="AH54" s="804"/>
      <c r="AI54" s="804"/>
      <c r="AJ54" s="805"/>
      <c r="AK54" s="879"/>
      <c r="AL54" s="877"/>
      <c r="AM54" s="877"/>
      <c r="AN54" s="877"/>
      <c r="AO54" s="877"/>
      <c r="AP54" s="877"/>
      <c r="AQ54" s="877"/>
      <c r="AR54" s="877"/>
      <c r="AS54" s="877"/>
      <c r="AT54" s="877"/>
      <c r="AU54" s="877"/>
      <c r="AV54" s="877"/>
      <c r="AW54" s="877"/>
      <c r="AX54" s="877"/>
      <c r="AY54" s="877"/>
      <c r="AZ54" s="880"/>
      <c r="BA54" s="880"/>
      <c r="BB54" s="880"/>
      <c r="BC54" s="880"/>
      <c r="BD54" s="880"/>
      <c r="BE54" s="871"/>
      <c r="BF54" s="871"/>
      <c r="BG54" s="871"/>
      <c r="BH54" s="871"/>
      <c r="BI54" s="872"/>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6"/>
      <c r="R55" s="877"/>
      <c r="S55" s="877"/>
      <c r="T55" s="877"/>
      <c r="U55" s="877"/>
      <c r="V55" s="877"/>
      <c r="W55" s="877"/>
      <c r="X55" s="877"/>
      <c r="Y55" s="877"/>
      <c r="Z55" s="877"/>
      <c r="AA55" s="877"/>
      <c r="AB55" s="877"/>
      <c r="AC55" s="877"/>
      <c r="AD55" s="877"/>
      <c r="AE55" s="878"/>
      <c r="AF55" s="803"/>
      <c r="AG55" s="804"/>
      <c r="AH55" s="804"/>
      <c r="AI55" s="804"/>
      <c r="AJ55" s="805"/>
      <c r="AK55" s="879"/>
      <c r="AL55" s="877"/>
      <c r="AM55" s="877"/>
      <c r="AN55" s="877"/>
      <c r="AO55" s="877"/>
      <c r="AP55" s="877"/>
      <c r="AQ55" s="877"/>
      <c r="AR55" s="877"/>
      <c r="AS55" s="877"/>
      <c r="AT55" s="877"/>
      <c r="AU55" s="877"/>
      <c r="AV55" s="877"/>
      <c r="AW55" s="877"/>
      <c r="AX55" s="877"/>
      <c r="AY55" s="877"/>
      <c r="AZ55" s="880"/>
      <c r="BA55" s="880"/>
      <c r="BB55" s="880"/>
      <c r="BC55" s="880"/>
      <c r="BD55" s="880"/>
      <c r="BE55" s="871"/>
      <c r="BF55" s="871"/>
      <c r="BG55" s="871"/>
      <c r="BH55" s="871"/>
      <c r="BI55" s="872"/>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6"/>
      <c r="R56" s="877"/>
      <c r="S56" s="877"/>
      <c r="T56" s="877"/>
      <c r="U56" s="877"/>
      <c r="V56" s="877"/>
      <c r="W56" s="877"/>
      <c r="X56" s="877"/>
      <c r="Y56" s="877"/>
      <c r="Z56" s="877"/>
      <c r="AA56" s="877"/>
      <c r="AB56" s="877"/>
      <c r="AC56" s="877"/>
      <c r="AD56" s="877"/>
      <c r="AE56" s="878"/>
      <c r="AF56" s="803"/>
      <c r="AG56" s="804"/>
      <c r="AH56" s="804"/>
      <c r="AI56" s="804"/>
      <c r="AJ56" s="805"/>
      <c r="AK56" s="879"/>
      <c r="AL56" s="877"/>
      <c r="AM56" s="877"/>
      <c r="AN56" s="877"/>
      <c r="AO56" s="877"/>
      <c r="AP56" s="877"/>
      <c r="AQ56" s="877"/>
      <c r="AR56" s="877"/>
      <c r="AS56" s="877"/>
      <c r="AT56" s="877"/>
      <c r="AU56" s="877"/>
      <c r="AV56" s="877"/>
      <c r="AW56" s="877"/>
      <c r="AX56" s="877"/>
      <c r="AY56" s="877"/>
      <c r="AZ56" s="880"/>
      <c r="BA56" s="880"/>
      <c r="BB56" s="880"/>
      <c r="BC56" s="880"/>
      <c r="BD56" s="880"/>
      <c r="BE56" s="871"/>
      <c r="BF56" s="871"/>
      <c r="BG56" s="871"/>
      <c r="BH56" s="871"/>
      <c r="BI56" s="872"/>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6"/>
      <c r="R57" s="877"/>
      <c r="S57" s="877"/>
      <c r="T57" s="877"/>
      <c r="U57" s="877"/>
      <c r="V57" s="877"/>
      <c r="W57" s="877"/>
      <c r="X57" s="877"/>
      <c r="Y57" s="877"/>
      <c r="Z57" s="877"/>
      <c r="AA57" s="877"/>
      <c r="AB57" s="877"/>
      <c r="AC57" s="877"/>
      <c r="AD57" s="877"/>
      <c r="AE57" s="878"/>
      <c r="AF57" s="803"/>
      <c r="AG57" s="804"/>
      <c r="AH57" s="804"/>
      <c r="AI57" s="804"/>
      <c r="AJ57" s="805"/>
      <c r="AK57" s="879"/>
      <c r="AL57" s="877"/>
      <c r="AM57" s="877"/>
      <c r="AN57" s="877"/>
      <c r="AO57" s="877"/>
      <c r="AP57" s="877"/>
      <c r="AQ57" s="877"/>
      <c r="AR57" s="877"/>
      <c r="AS57" s="877"/>
      <c r="AT57" s="877"/>
      <c r="AU57" s="877"/>
      <c r="AV57" s="877"/>
      <c r="AW57" s="877"/>
      <c r="AX57" s="877"/>
      <c r="AY57" s="877"/>
      <c r="AZ57" s="880"/>
      <c r="BA57" s="880"/>
      <c r="BB57" s="880"/>
      <c r="BC57" s="880"/>
      <c r="BD57" s="880"/>
      <c r="BE57" s="871"/>
      <c r="BF57" s="871"/>
      <c r="BG57" s="871"/>
      <c r="BH57" s="871"/>
      <c r="BI57" s="872"/>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6"/>
      <c r="R58" s="877"/>
      <c r="S58" s="877"/>
      <c r="T58" s="877"/>
      <c r="U58" s="877"/>
      <c r="V58" s="877"/>
      <c r="W58" s="877"/>
      <c r="X58" s="877"/>
      <c r="Y58" s="877"/>
      <c r="Z58" s="877"/>
      <c r="AA58" s="877"/>
      <c r="AB58" s="877"/>
      <c r="AC58" s="877"/>
      <c r="AD58" s="877"/>
      <c r="AE58" s="878"/>
      <c r="AF58" s="803"/>
      <c r="AG58" s="804"/>
      <c r="AH58" s="804"/>
      <c r="AI58" s="804"/>
      <c r="AJ58" s="805"/>
      <c r="AK58" s="879"/>
      <c r="AL58" s="877"/>
      <c r="AM58" s="877"/>
      <c r="AN58" s="877"/>
      <c r="AO58" s="877"/>
      <c r="AP58" s="877"/>
      <c r="AQ58" s="877"/>
      <c r="AR58" s="877"/>
      <c r="AS58" s="877"/>
      <c r="AT58" s="877"/>
      <c r="AU58" s="877"/>
      <c r="AV58" s="877"/>
      <c r="AW58" s="877"/>
      <c r="AX58" s="877"/>
      <c r="AY58" s="877"/>
      <c r="AZ58" s="880"/>
      <c r="BA58" s="880"/>
      <c r="BB58" s="880"/>
      <c r="BC58" s="880"/>
      <c r="BD58" s="880"/>
      <c r="BE58" s="871"/>
      <c r="BF58" s="871"/>
      <c r="BG58" s="871"/>
      <c r="BH58" s="871"/>
      <c r="BI58" s="872"/>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6"/>
      <c r="R59" s="877"/>
      <c r="S59" s="877"/>
      <c r="T59" s="877"/>
      <c r="U59" s="877"/>
      <c r="V59" s="877"/>
      <c r="W59" s="877"/>
      <c r="X59" s="877"/>
      <c r="Y59" s="877"/>
      <c r="Z59" s="877"/>
      <c r="AA59" s="877"/>
      <c r="AB59" s="877"/>
      <c r="AC59" s="877"/>
      <c r="AD59" s="877"/>
      <c r="AE59" s="878"/>
      <c r="AF59" s="803"/>
      <c r="AG59" s="804"/>
      <c r="AH59" s="804"/>
      <c r="AI59" s="804"/>
      <c r="AJ59" s="805"/>
      <c r="AK59" s="879"/>
      <c r="AL59" s="877"/>
      <c r="AM59" s="877"/>
      <c r="AN59" s="877"/>
      <c r="AO59" s="877"/>
      <c r="AP59" s="877"/>
      <c r="AQ59" s="877"/>
      <c r="AR59" s="877"/>
      <c r="AS59" s="877"/>
      <c r="AT59" s="877"/>
      <c r="AU59" s="877"/>
      <c r="AV59" s="877"/>
      <c r="AW59" s="877"/>
      <c r="AX59" s="877"/>
      <c r="AY59" s="877"/>
      <c r="AZ59" s="880"/>
      <c r="BA59" s="880"/>
      <c r="BB59" s="880"/>
      <c r="BC59" s="880"/>
      <c r="BD59" s="880"/>
      <c r="BE59" s="871"/>
      <c r="BF59" s="871"/>
      <c r="BG59" s="871"/>
      <c r="BH59" s="871"/>
      <c r="BI59" s="872"/>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6"/>
      <c r="R60" s="877"/>
      <c r="S60" s="877"/>
      <c r="T60" s="877"/>
      <c r="U60" s="877"/>
      <c r="V60" s="877"/>
      <c r="W60" s="877"/>
      <c r="X60" s="877"/>
      <c r="Y60" s="877"/>
      <c r="Z60" s="877"/>
      <c r="AA60" s="877"/>
      <c r="AB60" s="877"/>
      <c r="AC60" s="877"/>
      <c r="AD60" s="877"/>
      <c r="AE60" s="878"/>
      <c r="AF60" s="803"/>
      <c r="AG60" s="804"/>
      <c r="AH60" s="804"/>
      <c r="AI60" s="804"/>
      <c r="AJ60" s="805"/>
      <c r="AK60" s="879"/>
      <c r="AL60" s="877"/>
      <c r="AM60" s="877"/>
      <c r="AN60" s="877"/>
      <c r="AO60" s="877"/>
      <c r="AP60" s="877"/>
      <c r="AQ60" s="877"/>
      <c r="AR60" s="877"/>
      <c r="AS60" s="877"/>
      <c r="AT60" s="877"/>
      <c r="AU60" s="877"/>
      <c r="AV60" s="877"/>
      <c r="AW60" s="877"/>
      <c r="AX60" s="877"/>
      <c r="AY60" s="877"/>
      <c r="AZ60" s="880"/>
      <c r="BA60" s="880"/>
      <c r="BB60" s="880"/>
      <c r="BC60" s="880"/>
      <c r="BD60" s="880"/>
      <c r="BE60" s="871"/>
      <c r="BF60" s="871"/>
      <c r="BG60" s="871"/>
      <c r="BH60" s="871"/>
      <c r="BI60" s="872"/>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6"/>
      <c r="R61" s="877"/>
      <c r="S61" s="877"/>
      <c r="T61" s="877"/>
      <c r="U61" s="877"/>
      <c r="V61" s="877"/>
      <c r="W61" s="877"/>
      <c r="X61" s="877"/>
      <c r="Y61" s="877"/>
      <c r="Z61" s="877"/>
      <c r="AA61" s="877"/>
      <c r="AB61" s="877"/>
      <c r="AC61" s="877"/>
      <c r="AD61" s="877"/>
      <c r="AE61" s="878"/>
      <c r="AF61" s="803"/>
      <c r="AG61" s="804"/>
      <c r="AH61" s="804"/>
      <c r="AI61" s="804"/>
      <c r="AJ61" s="805"/>
      <c r="AK61" s="879"/>
      <c r="AL61" s="877"/>
      <c r="AM61" s="877"/>
      <c r="AN61" s="877"/>
      <c r="AO61" s="877"/>
      <c r="AP61" s="877"/>
      <c r="AQ61" s="877"/>
      <c r="AR61" s="877"/>
      <c r="AS61" s="877"/>
      <c r="AT61" s="877"/>
      <c r="AU61" s="877"/>
      <c r="AV61" s="877"/>
      <c r="AW61" s="877"/>
      <c r="AX61" s="877"/>
      <c r="AY61" s="877"/>
      <c r="AZ61" s="880"/>
      <c r="BA61" s="880"/>
      <c r="BB61" s="880"/>
      <c r="BC61" s="880"/>
      <c r="BD61" s="880"/>
      <c r="BE61" s="871"/>
      <c r="BF61" s="871"/>
      <c r="BG61" s="871"/>
      <c r="BH61" s="871"/>
      <c r="BI61" s="872"/>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6"/>
      <c r="R62" s="877"/>
      <c r="S62" s="877"/>
      <c r="T62" s="877"/>
      <c r="U62" s="877"/>
      <c r="V62" s="877"/>
      <c r="W62" s="877"/>
      <c r="X62" s="877"/>
      <c r="Y62" s="877"/>
      <c r="Z62" s="877"/>
      <c r="AA62" s="877"/>
      <c r="AB62" s="877"/>
      <c r="AC62" s="877"/>
      <c r="AD62" s="877"/>
      <c r="AE62" s="878"/>
      <c r="AF62" s="803"/>
      <c r="AG62" s="804"/>
      <c r="AH62" s="804"/>
      <c r="AI62" s="804"/>
      <c r="AJ62" s="805"/>
      <c r="AK62" s="879"/>
      <c r="AL62" s="877"/>
      <c r="AM62" s="877"/>
      <c r="AN62" s="877"/>
      <c r="AO62" s="877"/>
      <c r="AP62" s="877"/>
      <c r="AQ62" s="877"/>
      <c r="AR62" s="877"/>
      <c r="AS62" s="877"/>
      <c r="AT62" s="877"/>
      <c r="AU62" s="877"/>
      <c r="AV62" s="877"/>
      <c r="AW62" s="877"/>
      <c r="AX62" s="877"/>
      <c r="AY62" s="877"/>
      <c r="AZ62" s="880"/>
      <c r="BA62" s="880"/>
      <c r="BB62" s="880"/>
      <c r="BC62" s="880"/>
      <c r="BD62" s="880"/>
      <c r="BE62" s="871"/>
      <c r="BF62" s="871"/>
      <c r="BG62" s="871"/>
      <c r="BH62" s="871"/>
      <c r="BI62" s="872"/>
      <c r="BJ62" s="888" t="s">
        <v>424</v>
      </c>
      <c r="BK62" s="849"/>
      <c r="BL62" s="849"/>
      <c r="BM62" s="849"/>
      <c r="BN62" s="850"/>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392</v>
      </c>
      <c r="B63" s="833" t="s">
        <v>425</v>
      </c>
      <c r="C63" s="834"/>
      <c r="D63" s="834"/>
      <c r="E63" s="834"/>
      <c r="F63" s="834"/>
      <c r="G63" s="834"/>
      <c r="H63" s="834"/>
      <c r="I63" s="834"/>
      <c r="J63" s="834"/>
      <c r="K63" s="834"/>
      <c r="L63" s="834"/>
      <c r="M63" s="834"/>
      <c r="N63" s="834"/>
      <c r="O63" s="834"/>
      <c r="P63" s="835"/>
      <c r="Q63" s="881"/>
      <c r="R63" s="882"/>
      <c r="S63" s="882"/>
      <c r="T63" s="882"/>
      <c r="U63" s="882"/>
      <c r="V63" s="882"/>
      <c r="W63" s="882"/>
      <c r="X63" s="882"/>
      <c r="Y63" s="882"/>
      <c r="Z63" s="882"/>
      <c r="AA63" s="882"/>
      <c r="AB63" s="882"/>
      <c r="AC63" s="882"/>
      <c r="AD63" s="882"/>
      <c r="AE63" s="883"/>
      <c r="AF63" s="884">
        <v>7482</v>
      </c>
      <c r="AG63" s="885"/>
      <c r="AH63" s="885"/>
      <c r="AI63" s="885"/>
      <c r="AJ63" s="886"/>
      <c r="AK63" s="887"/>
      <c r="AL63" s="882"/>
      <c r="AM63" s="882"/>
      <c r="AN63" s="882"/>
      <c r="AO63" s="882"/>
      <c r="AP63" s="885">
        <v>58719</v>
      </c>
      <c r="AQ63" s="885"/>
      <c r="AR63" s="885"/>
      <c r="AS63" s="885"/>
      <c r="AT63" s="885"/>
      <c r="AU63" s="885">
        <v>37251</v>
      </c>
      <c r="AV63" s="885"/>
      <c r="AW63" s="885"/>
      <c r="AX63" s="885"/>
      <c r="AY63" s="885"/>
      <c r="AZ63" s="889"/>
      <c r="BA63" s="889"/>
      <c r="BB63" s="889"/>
      <c r="BC63" s="889"/>
      <c r="BD63" s="889"/>
      <c r="BE63" s="890"/>
      <c r="BF63" s="890"/>
      <c r="BG63" s="890"/>
      <c r="BH63" s="890"/>
      <c r="BI63" s="891"/>
      <c r="BJ63" s="892" t="s">
        <v>422</v>
      </c>
      <c r="BK63" s="893"/>
      <c r="BL63" s="893"/>
      <c r="BM63" s="893"/>
      <c r="BN63" s="894"/>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426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427</v>
      </c>
      <c r="B66" s="783"/>
      <c r="C66" s="783"/>
      <c r="D66" s="783"/>
      <c r="E66" s="783"/>
      <c r="F66" s="783"/>
      <c r="G66" s="783"/>
      <c r="H66" s="783"/>
      <c r="I66" s="783"/>
      <c r="J66" s="783"/>
      <c r="K66" s="783"/>
      <c r="L66" s="783"/>
      <c r="M66" s="783"/>
      <c r="N66" s="783"/>
      <c r="O66" s="783"/>
      <c r="P66" s="784"/>
      <c r="Q66" s="759" t="s">
        <v>396</v>
      </c>
      <c r="R66" s="760"/>
      <c r="S66" s="760"/>
      <c r="T66" s="760"/>
      <c r="U66" s="761"/>
      <c r="V66" s="759" t="s">
        <v>428</v>
      </c>
      <c r="W66" s="760"/>
      <c r="X66" s="760"/>
      <c r="Y66" s="760"/>
      <c r="Z66" s="761"/>
      <c r="AA66" s="759" t="s">
        <v>398</v>
      </c>
      <c r="AB66" s="760"/>
      <c r="AC66" s="760"/>
      <c r="AD66" s="760"/>
      <c r="AE66" s="761"/>
      <c r="AF66" s="895" t="s">
        <v>429</v>
      </c>
      <c r="AG66" s="856"/>
      <c r="AH66" s="856"/>
      <c r="AI66" s="856"/>
      <c r="AJ66" s="896"/>
      <c r="AK66" s="759" t="s">
        <v>430</v>
      </c>
      <c r="AL66" s="783"/>
      <c r="AM66" s="783"/>
      <c r="AN66" s="783"/>
      <c r="AO66" s="784"/>
      <c r="AP66" s="759" t="s">
        <v>431</v>
      </c>
      <c r="AQ66" s="760"/>
      <c r="AR66" s="760"/>
      <c r="AS66" s="760"/>
      <c r="AT66" s="761"/>
      <c r="AU66" s="759" t="s">
        <v>432</v>
      </c>
      <c r="AV66" s="760"/>
      <c r="AW66" s="760"/>
      <c r="AX66" s="760"/>
      <c r="AY66" s="761"/>
      <c r="AZ66" s="759" t="s">
        <v>379</v>
      </c>
      <c r="BA66" s="760"/>
      <c r="BB66" s="760"/>
      <c r="BC66" s="760"/>
      <c r="BD66" s="771"/>
      <c r="BE66" s="265"/>
      <c r="BF66" s="265"/>
      <c r="BG66" s="265"/>
      <c r="BH66" s="265"/>
      <c r="BI66" s="265"/>
      <c r="BJ66" s="265"/>
      <c r="BK66" s="265"/>
      <c r="BL66" s="265"/>
      <c r="BM66" s="265"/>
      <c r="BN66" s="265"/>
      <c r="BO66" s="265"/>
      <c r="BP66" s="265"/>
      <c r="BQ66" s="262">
        <v>60</v>
      </c>
      <c r="BR66" s="267"/>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7"/>
      <c r="AG67" s="859"/>
      <c r="AH67" s="859"/>
      <c r="AI67" s="859"/>
      <c r="AJ67" s="898"/>
      <c r="AK67" s="899"/>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246"/>
    </row>
    <row r="68" spans="1:131" s="247" customFormat="1" ht="26.25" customHeight="1" thickTop="1" x14ac:dyDescent="0.15">
      <c r="A68" s="258">
        <v>1</v>
      </c>
      <c r="B68" s="912" t="s">
        <v>605</v>
      </c>
      <c r="C68" s="913"/>
      <c r="D68" s="913"/>
      <c r="E68" s="913"/>
      <c r="F68" s="913"/>
      <c r="G68" s="913"/>
      <c r="H68" s="913"/>
      <c r="I68" s="913"/>
      <c r="J68" s="913"/>
      <c r="K68" s="913"/>
      <c r="L68" s="913"/>
      <c r="M68" s="913"/>
      <c r="N68" s="913"/>
      <c r="O68" s="913"/>
      <c r="P68" s="914"/>
      <c r="Q68" s="915">
        <v>52</v>
      </c>
      <c r="R68" s="909"/>
      <c r="S68" s="909"/>
      <c r="T68" s="909"/>
      <c r="U68" s="909"/>
      <c r="V68" s="909">
        <v>49</v>
      </c>
      <c r="W68" s="909"/>
      <c r="X68" s="909"/>
      <c r="Y68" s="909"/>
      <c r="Z68" s="909"/>
      <c r="AA68" s="909">
        <v>3</v>
      </c>
      <c r="AB68" s="909"/>
      <c r="AC68" s="909"/>
      <c r="AD68" s="909"/>
      <c r="AE68" s="909"/>
      <c r="AF68" s="909">
        <v>3</v>
      </c>
      <c r="AG68" s="909"/>
      <c r="AH68" s="909"/>
      <c r="AI68" s="909"/>
      <c r="AJ68" s="909"/>
      <c r="AK68" s="909" t="s">
        <v>626</v>
      </c>
      <c r="AL68" s="909"/>
      <c r="AM68" s="909"/>
      <c r="AN68" s="909"/>
      <c r="AO68" s="909"/>
      <c r="AP68" s="909" t="s">
        <v>626</v>
      </c>
      <c r="AQ68" s="909"/>
      <c r="AR68" s="909"/>
      <c r="AS68" s="909"/>
      <c r="AT68" s="909"/>
      <c r="AU68" s="909" t="s">
        <v>626</v>
      </c>
      <c r="AV68" s="909"/>
      <c r="AW68" s="909"/>
      <c r="AX68" s="909"/>
      <c r="AY68" s="909"/>
      <c r="AZ68" s="910"/>
      <c r="BA68" s="910"/>
      <c r="BB68" s="910"/>
      <c r="BC68" s="910"/>
      <c r="BD68" s="911"/>
      <c r="BE68" s="265"/>
      <c r="BF68" s="265"/>
      <c r="BG68" s="265"/>
      <c r="BH68" s="265"/>
      <c r="BI68" s="265"/>
      <c r="BJ68" s="265"/>
      <c r="BK68" s="265"/>
      <c r="BL68" s="265"/>
      <c r="BM68" s="265"/>
      <c r="BN68" s="265"/>
      <c r="BO68" s="265"/>
      <c r="BP68" s="265"/>
      <c r="BQ68" s="262">
        <v>62</v>
      </c>
      <c r="BR68" s="267"/>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246"/>
    </row>
    <row r="69" spans="1:131" s="247" customFormat="1" ht="26.25" customHeight="1" x14ac:dyDescent="0.15">
      <c r="A69" s="261">
        <v>2</v>
      </c>
      <c r="B69" s="916" t="s">
        <v>606</v>
      </c>
      <c r="C69" s="917"/>
      <c r="D69" s="917"/>
      <c r="E69" s="917"/>
      <c r="F69" s="917"/>
      <c r="G69" s="917"/>
      <c r="H69" s="917"/>
      <c r="I69" s="917"/>
      <c r="J69" s="917"/>
      <c r="K69" s="917"/>
      <c r="L69" s="917"/>
      <c r="M69" s="917"/>
      <c r="N69" s="917"/>
      <c r="O69" s="917"/>
      <c r="P69" s="918"/>
      <c r="Q69" s="919">
        <v>2</v>
      </c>
      <c r="R69" s="874"/>
      <c r="S69" s="874"/>
      <c r="T69" s="874"/>
      <c r="U69" s="874"/>
      <c r="V69" s="874">
        <v>2</v>
      </c>
      <c r="W69" s="874"/>
      <c r="X69" s="874"/>
      <c r="Y69" s="874"/>
      <c r="Z69" s="874"/>
      <c r="AA69" s="874">
        <v>0</v>
      </c>
      <c r="AB69" s="874"/>
      <c r="AC69" s="874"/>
      <c r="AD69" s="874"/>
      <c r="AE69" s="874"/>
      <c r="AF69" s="874">
        <v>0</v>
      </c>
      <c r="AG69" s="874"/>
      <c r="AH69" s="874"/>
      <c r="AI69" s="874"/>
      <c r="AJ69" s="874"/>
      <c r="AK69" s="874" t="s">
        <v>626</v>
      </c>
      <c r="AL69" s="874"/>
      <c r="AM69" s="874"/>
      <c r="AN69" s="874"/>
      <c r="AO69" s="874"/>
      <c r="AP69" s="874" t="s">
        <v>626</v>
      </c>
      <c r="AQ69" s="874"/>
      <c r="AR69" s="874"/>
      <c r="AS69" s="874"/>
      <c r="AT69" s="874"/>
      <c r="AU69" s="874" t="s">
        <v>626</v>
      </c>
      <c r="AV69" s="874"/>
      <c r="AW69" s="874"/>
      <c r="AX69" s="874"/>
      <c r="AY69" s="874"/>
      <c r="AZ69" s="920"/>
      <c r="BA69" s="920"/>
      <c r="BB69" s="920"/>
      <c r="BC69" s="920"/>
      <c r="BD69" s="921"/>
      <c r="BE69" s="265"/>
      <c r="BF69" s="265"/>
      <c r="BG69" s="265"/>
      <c r="BH69" s="265"/>
      <c r="BI69" s="265"/>
      <c r="BJ69" s="265"/>
      <c r="BK69" s="265"/>
      <c r="BL69" s="265"/>
      <c r="BM69" s="265"/>
      <c r="BN69" s="265"/>
      <c r="BO69" s="265"/>
      <c r="BP69" s="265"/>
      <c r="BQ69" s="262">
        <v>63</v>
      </c>
      <c r="BR69" s="267"/>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246"/>
    </row>
    <row r="70" spans="1:131" s="247" customFormat="1" ht="26.25" customHeight="1" x14ac:dyDescent="0.15">
      <c r="A70" s="261">
        <v>3</v>
      </c>
      <c r="B70" s="916" t="s">
        <v>607</v>
      </c>
      <c r="C70" s="917"/>
      <c r="D70" s="917"/>
      <c r="E70" s="917"/>
      <c r="F70" s="917"/>
      <c r="G70" s="917"/>
      <c r="H70" s="917"/>
      <c r="I70" s="917"/>
      <c r="J70" s="917"/>
      <c r="K70" s="917"/>
      <c r="L70" s="917"/>
      <c r="M70" s="917"/>
      <c r="N70" s="917"/>
      <c r="O70" s="917"/>
      <c r="P70" s="918"/>
      <c r="Q70" s="919">
        <v>3510</v>
      </c>
      <c r="R70" s="874"/>
      <c r="S70" s="874"/>
      <c r="T70" s="874"/>
      <c r="U70" s="874"/>
      <c r="V70" s="874">
        <v>3432</v>
      </c>
      <c r="W70" s="874"/>
      <c r="X70" s="874"/>
      <c r="Y70" s="874"/>
      <c r="Z70" s="874"/>
      <c r="AA70" s="874">
        <v>78</v>
      </c>
      <c r="AB70" s="874"/>
      <c r="AC70" s="874"/>
      <c r="AD70" s="874"/>
      <c r="AE70" s="874"/>
      <c r="AF70" s="874">
        <v>78</v>
      </c>
      <c r="AG70" s="874"/>
      <c r="AH70" s="874"/>
      <c r="AI70" s="874"/>
      <c r="AJ70" s="874"/>
      <c r="AK70" s="874" t="s">
        <v>626</v>
      </c>
      <c r="AL70" s="874"/>
      <c r="AM70" s="874"/>
      <c r="AN70" s="874"/>
      <c r="AO70" s="874"/>
      <c r="AP70" s="874">
        <v>1365</v>
      </c>
      <c r="AQ70" s="874"/>
      <c r="AR70" s="874"/>
      <c r="AS70" s="874"/>
      <c r="AT70" s="874"/>
      <c r="AU70" s="874">
        <v>713</v>
      </c>
      <c r="AV70" s="874"/>
      <c r="AW70" s="874"/>
      <c r="AX70" s="874"/>
      <c r="AY70" s="874"/>
      <c r="AZ70" s="920"/>
      <c r="BA70" s="920"/>
      <c r="BB70" s="920"/>
      <c r="BC70" s="920"/>
      <c r="BD70" s="921"/>
      <c r="BE70" s="265"/>
      <c r="BF70" s="265"/>
      <c r="BG70" s="265"/>
      <c r="BH70" s="265"/>
      <c r="BI70" s="265"/>
      <c r="BJ70" s="265"/>
      <c r="BK70" s="265"/>
      <c r="BL70" s="265"/>
      <c r="BM70" s="265"/>
      <c r="BN70" s="265"/>
      <c r="BO70" s="265"/>
      <c r="BP70" s="265"/>
      <c r="BQ70" s="262">
        <v>64</v>
      </c>
      <c r="BR70" s="267"/>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246"/>
    </row>
    <row r="71" spans="1:131" s="247" customFormat="1" ht="26.25" customHeight="1" x14ac:dyDescent="0.15">
      <c r="A71" s="261">
        <v>4</v>
      </c>
      <c r="B71" s="916" t="s">
        <v>608</v>
      </c>
      <c r="C71" s="917"/>
      <c r="D71" s="917"/>
      <c r="E71" s="917"/>
      <c r="F71" s="917"/>
      <c r="G71" s="917"/>
      <c r="H71" s="917"/>
      <c r="I71" s="917"/>
      <c r="J71" s="917"/>
      <c r="K71" s="917"/>
      <c r="L71" s="917"/>
      <c r="M71" s="917"/>
      <c r="N71" s="917"/>
      <c r="O71" s="917"/>
      <c r="P71" s="918"/>
      <c r="Q71" s="919">
        <v>0</v>
      </c>
      <c r="R71" s="874"/>
      <c r="S71" s="874"/>
      <c r="T71" s="874"/>
      <c r="U71" s="874"/>
      <c r="V71" s="874">
        <v>0</v>
      </c>
      <c r="W71" s="874"/>
      <c r="X71" s="874"/>
      <c r="Y71" s="874"/>
      <c r="Z71" s="874"/>
      <c r="AA71" s="874">
        <v>0</v>
      </c>
      <c r="AB71" s="874"/>
      <c r="AC71" s="874"/>
      <c r="AD71" s="874"/>
      <c r="AE71" s="874"/>
      <c r="AF71" s="874">
        <v>0</v>
      </c>
      <c r="AG71" s="874"/>
      <c r="AH71" s="874"/>
      <c r="AI71" s="874"/>
      <c r="AJ71" s="874"/>
      <c r="AK71" s="874">
        <v>0</v>
      </c>
      <c r="AL71" s="874"/>
      <c r="AM71" s="874"/>
      <c r="AN71" s="874"/>
      <c r="AO71" s="874"/>
      <c r="AP71" s="874" t="s">
        <v>630</v>
      </c>
      <c r="AQ71" s="874"/>
      <c r="AR71" s="874"/>
      <c r="AS71" s="874"/>
      <c r="AT71" s="874"/>
      <c r="AU71" s="874" t="s">
        <v>626</v>
      </c>
      <c r="AV71" s="874"/>
      <c r="AW71" s="874"/>
      <c r="AX71" s="874"/>
      <c r="AY71" s="874"/>
      <c r="AZ71" s="920"/>
      <c r="BA71" s="920"/>
      <c r="BB71" s="920"/>
      <c r="BC71" s="920"/>
      <c r="BD71" s="921"/>
      <c r="BE71" s="265"/>
      <c r="BF71" s="265"/>
      <c r="BG71" s="265"/>
      <c r="BH71" s="265"/>
      <c r="BI71" s="265"/>
      <c r="BJ71" s="265"/>
      <c r="BK71" s="265"/>
      <c r="BL71" s="265"/>
      <c r="BM71" s="265"/>
      <c r="BN71" s="265"/>
      <c r="BO71" s="265"/>
      <c r="BP71" s="265"/>
      <c r="BQ71" s="262">
        <v>65</v>
      </c>
      <c r="BR71" s="267"/>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246"/>
    </row>
    <row r="72" spans="1:131" s="247" customFormat="1" ht="26.25" customHeight="1" x14ac:dyDescent="0.15">
      <c r="A72" s="261">
        <v>5</v>
      </c>
      <c r="B72" s="916" t="s">
        <v>609</v>
      </c>
      <c r="C72" s="917"/>
      <c r="D72" s="917"/>
      <c r="E72" s="917"/>
      <c r="F72" s="917"/>
      <c r="G72" s="917"/>
      <c r="H72" s="917"/>
      <c r="I72" s="917"/>
      <c r="J72" s="917"/>
      <c r="K72" s="917"/>
      <c r="L72" s="917"/>
      <c r="M72" s="917"/>
      <c r="N72" s="917"/>
      <c r="O72" s="917"/>
      <c r="P72" s="918"/>
      <c r="Q72" s="919">
        <v>23</v>
      </c>
      <c r="R72" s="874"/>
      <c r="S72" s="874"/>
      <c r="T72" s="874"/>
      <c r="U72" s="874"/>
      <c r="V72" s="874">
        <v>21</v>
      </c>
      <c r="W72" s="874"/>
      <c r="X72" s="874"/>
      <c r="Y72" s="874"/>
      <c r="Z72" s="874"/>
      <c r="AA72" s="874">
        <v>2</v>
      </c>
      <c r="AB72" s="874"/>
      <c r="AC72" s="874"/>
      <c r="AD72" s="874"/>
      <c r="AE72" s="874"/>
      <c r="AF72" s="874">
        <v>2</v>
      </c>
      <c r="AG72" s="874"/>
      <c r="AH72" s="874"/>
      <c r="AI72" s="874"/>
      <c r="AJ72" s="874"/>
      <c r="AK72" s="874" t="s">
        <v>639</v>
      </c>
      <c r="AL72" s="874"/>
      <c r="AM72" s="874"/>
      <c r="AN72" s="874"/>
      <c r="AO72" s="874"/>
      <c r="AP72" s="874" t="s">
        <v>626</v>
      </c>
      <c r="AQ72" s="874"/>
      <c r="AR72" s="874"/>
      <c r="AS72" s="874"/>
      <c r="AT72" s="874"/>
      <c r="AU72" s="874" t="s">
        <v>626</v>
      </c>
      <c r="AV72" s="874"/>
      <c r="AW72" s="874"/>
      <c r="AX72" s="874"/>
      <c r="AY72" s="874"/>
      <c r="AZ72" s="920"/>
      <c r="BA72" s="920"/>
      <c r="BB72" s="920"/>
      <c r="BC72" s="920"/>
      <c r="BD72" s="921"/>
      <c r="BE72" s="265"/>
      <c r="BF72" s="265"/>
      <c r="BG72" s="265"/>
      <c r="BH72" s="265"/>
      <c r="BI72" s="265"/>
      <c r="BJ72" s="265"/>
      <c r="BK72" s="265"/>
      <c r="BL72" s="265"/>
      <c r="BM72" s="265"/>
      <c r="BN72" s="265"/>
      <c r="BO72" s="265"/>
      <c r="BP72" s="265"/>
      <c r="BQ72" s="262">
        <v>66</v>
      </c>
      <c r="BR72" s="267"/>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246"/>
    </row>
    <row r="73" spans="1:131" s="247" customFormat="1" ht="26.25" customHeight="1" x14ac:dyDescent="0.15">
      <c r="A73" s="261">
        <v>6</v>
      </c>
      <c r="B73" s="916" t="s">
        <v>610</v>
      </c>
      <c r="C73" s="917"/>
      <c r="D73" s="917"/>
      <c r="E73" s="917"/>
      <c r="F73" s="917"/>
      <c r="G73" s="917"/>
      <c r="H73" s="917"/>
      <c r="I73" s="917"/>
      <c r="J73" s="917"/>
      <c r="K73" s="917"/>
      <c r="L73" s="917"/>
      <c r="M73" s="917"/>
      <c r="N73" s="917"/>
      <c r="O73" s="917"/>
      <c r="P73" s="918"/>
      <c r="Q73" s="919">
        <v>59</v>
      </c>
      <c r="R73" s="874"/>
      <c r="S73" s="874"/>
      <c r="T73" s="874"/>
      <c r="U73" s="874"/>
      <c r="V73" s="874">
        <v>56</v>
      </c>
      <c r="W73" s="874"/>
      <c r="X73" s="874"/>
      <c r="Y73" s="874"/>
      <c r="Z73" s="874"/>
      <c r="AA73" s="874">
        <v>3</v>
      </c>
      <c r="AB73" s="874"/>
      <c r="AC73" s="874"/>
      <c r="AD73" s="874"/>
      <c r="AE73" s="874"/>
      <c r="AF73" s="874">
        <v>3</v>
      </c>
      <c r="AG73" s="874"/>
      <c r="AH73" s="874"/>
      <c r="AI73" s="874"/>
      <c r="AJ73" s="874"/>
      <c r="AK73" s="874">
        <v>9</v>
      </c>
      <c r="AL73" s="874"/>
      <c r="AM73" s="874"/>
      <c r="AN73" s="874"/>
      <c r="AO73" s="874"/>
      <c r="AP73" s="874" t="s">
        <v>626</v>
      </c>
      <c r="AQ73" s="874"/>
      <c r="AR73" s="874"/>
      <c r="AS73" s="874"/>
      <c r="AT73" s="874"/>
      <c r="AU73" s="874" t="s">
        <v>626</v>
      </c>
      <c r="AV73" s="874"/>
      <c r="AW73" s="874"/>
      <c r="AX73" s="874"/>
      <c r="AY73" s="874"/>
      <c r="AZ73" s="920"/>
      <c r="BA73" s="920"/>
      <c r="BB73" s="920"/>
      <c r="BC73" s="920"/>
      <c r="BD73" s="921"/>
      <c r="BE73" s="265"/>
      <c r="BF73" s="265"/>
      <c r="BG73" s="265"/>
      <c r="BH73" s="265"/>
      <c r="BI73" s="265"/>
      <c r="BJ73" s="265"/>
      <c r="BK73" s="265"/>
      <c r="BL73" s="265"/>
      <c r="BM73" s="265"/>
      <c r="BN73" s="265"/>
      <c r="BO73" s="265"/>
      <c r="BP73" s="265"/>
      <c r="BQ73" s="262">
        <v>67</v>
      </c>
      <c r="BR73" s="267"/>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246"/>
    </row>
    <row r="74" spans="1:131" s="247" customFormat="1" ht="26.25" customHeight="1" x14ac:dyDescent="0.15">
      <c r="A74" s="261">
        <v>7</v>
      </c>
      <c r="B74" s="916" t="s">
        <v>611</v>
      </c>
      <c r="C74" s="917"/>
      <c r="D74" s="917"/>
      <c r="E74" s="917"/>
      <c r="F74" s="917"/>
      <c r="G74" s="917"/>
      <c r="H74" s="917"/>
      <c r="I74" s="917"/>
      <c r="J74" s="917"/>
      <c r="K74" s="917"/>
      <c r="L74" s="917"/>
      <c r="M74" s="917"/>
      <c r="N74" s="917"/>
      <c r="O74" s="917"/>
      <c r="P74" s="918"/>
      <c r="Q74" s="919">
        <v>1522</v>
      </c>
      <c r="R74" s="874"/>
      <c r="S74" s="874"/>
      <c r="T74" s="874"/>
      <c r="U74" s="874"/>
      <c r="V74" s="874">
        <v>1413</v>
      </c>
      <c r="W74" s="874"/>
      <c r="X74" s="874"/>
      <c r="Y74" s="874"/>
      <c r="Z74" s="874"/>
      <c r="AA74" s="874">
        <v>109</v>
      </c>
      <c r="AB74" s="874"/>
      <c r="AC74" s="874"/>
      <c r="AD74" s="874"/>
      <c r="AE74" s="874"/>
      <c r="AF74" s="874">
        <v>109</v>
      </c>
      <c r="AG74" s="874"/>
      <c r="AH74" s="874"/>
      <c r="AI74" s="874"/>
      <c r="AJ74" s="874"/>
      <c r="AK74" s="874">
        <v>220</v>
      </c>
      <c r="AL74" s="874"/>
      <c r="AM74" s="874"/>
      <c r="AN74" s="874"/>
      <c r="AO74" s="874"/>
      <c r="AP74" s="874">
        <v>2249</v>
      </c>
      <c r="AQ74" s="874"/>
      <c r="AR74" s="874"/>
      <c r="AS74" s="874"/>
      <c r="AT74" s="874"/>
      <c r="AU74" s="874" t="s">
        <v>626</v>
      </c>
      <c r="AV74" s="874"/>
      <c r="AW74" s="874"/>
      <c r="AX74" s="874"/>
      <c r="AY74" s="874"/>
      <c r="AZ74" s="920"/>
      <c r="BA74" s="920"/>
      <c r="BB74" s="920"/>
      <c r="BC74" s="920"/>
      <c r="BD74" s="921"/>
      <c r="BE74" s="265"/>
      <c r="BF74" s="265"/>
      <c r="BG74" s="265"/>
      <c r="BH74" s="265"/>
      <c r="BI74" s="265"/>
      <c r="BJ74" s="265"/>
      <c r="BK74" s="265"/>
      <c r="BL74" s="265"/>
      <c r="BM74" s="265"/>
      <c r="BN74" s="265"/>
      <c r="BO74" s="265"/>
      <c r="BP74" s="265"/>
      <c r="BQ74" s="262">
        <v>68</v>
      </c>
      <c r="BR74" s="267"/>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246"/>
    </row>
    <row r="75" spans="1:131" s="247" customFormat="1" ht="26.25" customHeight="1" x14ac:dyDescent="0.15">
      <c r="A75" s="261">
        <v>8</v>
      </c>
      <c r="B75" s="916" t="s">
        <v>612</v>
      </c>
      <c r="C75" s="917"/>
      <c r="D75" s="917"/>
      <c r="E75" s="917"/>
      <c r="F75" s="917"/>
      <c r="G75" s="917"/>
      <c r="H75" s="917"/>
      <c r="I75" s="917"/>
      <c r="J75" s="917"/>
      <c r="K75" s="917"/>
      <c r="L75" s="917"/>
      <c r="M75" s="917"/>
      <c r="N75" s="917"/>
      <c r="O75" s="917"/>
      <c r="P75" s="918"/>
      <c r="Q75" s="922">
        <v>10</v>
      </c>
      <c r="R75" s="923"/>
      <c r="S75" s="923"/>
      <c r="T75" s="923"/>
      <c r="U75" s="873"/>
      <c r="V75" s="924">
        <v>9</v>
      </c>
      <c r="W75" s="923"/>
      <c r="X75" s="923"/>
      <c r="Y75" s="923"/>
      <c r="Z75" s="873"/>
      <c r="AA75" s="924">
        <v>1</v>
      </c>
      <c r="AB75" s="923"/>
      <c r="AC75" s="923"/>
      <c r="AD75" s="923"/>
      <c r="AE75" s="873"/>
      <c r="AF75" s="924">
        <v>1</v>
      </c>
      <c r="AG75" s="923"/>
      <c r="AH75" s="923"/>
      <c r="AI75" s="923"/>
      <c r="AJ75" s="873"/>
      <c r="AK75" s="924" t="s">
        <v>626</v>
      </c>
      <c r="AL75" s="923"/>
      <c r="AM75" s="923"/>
      <c r="AN75" s="923"/>
      <c r="AO75" s="873"/>
      <c r="AP75" s="924" t="s">
        <v>626</v>
      </c>
      <c r="AQ75" s="923"/>
      <c r="AR75" s="923"/>
      <c r="AS75" s="923"/>
      <c r="AT75" s="873"/>
      <c r="AU75" s="924" t="s">
        <v>626</v>
      </c>
      <c r="AV75" s="923"/>
      <c r="AW75" s="923"/>
      <c r="AX75" s="923"/>
      <c r="AY75" s="873"/>
      <c r="AZ75" s="920"/>
      <c r="BA75" s="920"/>
      <c r="BB75" s="920"/>
      <c r="BC75" s="920"/>
      <c r="BD75" s="921"/>
      <c r="BE75" s="265"/>
      <c r="BF75" s="265"/>
      <c r="BG75" s="265"/>
      <c r="BH75" s="265"/>
      <c r="BI75" s="265"/>
      <c r="BJ75" s="265"/>
      <c r="BK75" s="265"/>
      <c r="BL75" s="265"/>
      <c r="BM75" s="265"/>
      <c r="BN75" s="265"/>
      <c r="BO75" s="265"/>
      <c r="BP75" s="265"/>
      <c r="BQ75" s="262">
        <v>69</v>
      </c>
      <c r="BR75" s="267"/>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246"/>
    </row>
    <row r="76" spans="1:131" s="247" customFormat="1" ht="26.25" customHeight="1" x14ac:dyDescent="0.15">
      <c r="A76" s="261">
        <v>9</v>
      </c>
      <c r="B76" s="916" t="s">
        <v>613</v>
      </c>
      <c r="C76" s="917"/>
      <c r="D76" s="917"/>
      <c r="E76" s="917"/>
      <c r="F76" s="917"/>
      <c r="G76" s="917"/>
      <c r="H76" s="917"/>
      <c r="I76" s="917"/>
      <c r="J76" s="917"/>
      <c r="K76" s="917"/>
      <c r="L76" s="917"/>
      <c r="M76" s="917"/>
      <c r="N76" s="917"/>
      <c r="O76" s="917"/>
      <c r="P76" s="918"/>
      <c r="Q76" s="922">
        <v>30</v>
      </c>
      <c r="R76" s="923"/>
      <c r="S76" s="923"/>
      <c r="T76" s="923"/>
      <c r="U76" s="873"/>
      <c r="V76" s="924">
        <v>28</v>
      </c>
      <c r="W76" s="923"/>
      <c r="X76" s="923"/>
      <c r="Y76" s="923"/>
      <c r="Z76" s="873"/>
      <c r="AA76" s="924">
        <v>2</v>
      </c>
      <c r="AB76" s="923"/>
      <c r="AC76" s="923"/>
      <c r="AD76" s="923"/>
      <c r="AE76" s="873"/>
      <c r="AF76" s="924">
        <v>2</v>
      </c>
      <c r="AG76" s="923"/>
      <c r="AH76" s="923"/>
      <c r="AI76" s="923"/>
      <c r="AJ76" s="873"/>
      <c r="AK76" s="924">
        <v>1</v>
      </c>
      <c r="AL76" s="923"/>
      <c r="AM76" s="923"/>
      <c r="AN76" s="923"/>
      <c r="AO76" s="873"/>
      <c r="AP76" s="924" t="s">
        <v>626</v>
      </c>
      <c r="AQ76" s="923"/>
      <c r="AR76" s="923"/>
      <c r="AS76" s="923"/>
      <c r="AT76" s="873"/>
      <c r="AU76" s="924" t="s">
        <v>629</v>
      </c>
      <c r="AV76" s="923"/>
      <c r="AW76" s="923"/>
      <c r="AX76" s="923"/>
      <c r="AY76" s="873"/>
      <c r="AZ76" s="920"/>
      <c r="BA76" s="920"/>
      <c r="BB76" s="920"/>
      <c r="BC76" s="920"/>
      <c r="BD76" s="921"/>
      <c r="BE76" s="265"/>
      <c r="BF76" s="265"/>
      <c r="BG76" s="265"/>
      <c r="BH76" s="265"/>
      <c r="BI76" s="265"/>
      <c r="BJ76" s="265"/>
      <c r="BK76" s="265"/>
      <c r="BL76" s="265"/>
      <c r="BM76" s="265"/>
      <c r="BN76" s="265"/>
      <c r="BO76" s="265"/>
      <c r="BP76" s="265"/>
      <c r="BQ76" s="262">
        <v>70</v>
      </c>
      <c r="BR76" s="267"/>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246"/>
    </row>
    <row r="77" spans="1:131" s="247" customFormat="1" ht="26.25" customHeight="1" x14ac:dyDescent="0.15">
      <c r="A77" s="261">
        <v>10</v>
      </c>
      <c r="B77" s="916" t="s">
        <v>614</v>
      </c>
      <c r="C77" s="917"/>
      <c r="D77" s="917"/>
      <c r="E77" s="917"/>
      <c r="F77" s="917"/>
      <c r="G77" s="917"/>
      <c r="H77" s="917"/>
      <c r="I77" s="917"/>
      <c r="J77" s="917"/>
      <c r="K77" s="917"/>
      <c r="L77" s="917"/>
      <c r="M77" s="917"/>
      <c r="N77" s="917"/>
      <c r="O77" s="917"/>
      <c r="P77" s="918"/>
      <c r="Q77" s="922">
        <v>51</v>
      </c>
      <c r="R77" s="923"/>
      <c r="S77" s="923"/>
      <c r="T77" s="923"/>
      <c r="U77" s="873"/>
      <c r="V77" s="924">
        <v>49</v>
      </c>
      <c r="W77" s="923"/>
      <c r="X77" s="923"/>
      <c r="Y77" s="923"/>
      <c r="Z77" s="873"/>
      <c r="AA77" s="924">
        <v>2</v>
      </c>
      <c r="AB77" s="923"/>
      <c r="AC77" s="923"/>
      <c r="AD77" s="923"/>
      <c r="AE77" s="873"/>
      <c r="AF77" s="924">
        <v>2</v>
      </c>
      <c r="AG77" s="923"/>
      <c r="AH77" s="923"/>
      <c r="AI77" s="923"/>
      <c r="AJ77" s="873"/>
      <c r="AK77" s="924">
        <v>2</v>
      </c>
      <c r="AL77" s="923"/>
      <c r="AM77" s="923"/>
      <c r="AN77" s="923"/>
      <c r="AO77" s="873"/>
      <c r="AP77" s="924">
        <v>19</v>
      </c>
      <c r="AQ77" s="923"/>
      <c r="AR77" s="923"/>
      <c r="AS77" s="923"/>
      <c r="AT77" s="873"/>
      <c r="AU77" s="924">
        <v>3</v>
      </c>
      <c r="AV77" s="923"/>
      <c r="AW77" s="923"/>
      <c r="AX77" s="923"/>
      <c r="AY77" s="873"/>
      <c r="AZ77" s="920"/>
      <c r="BA77" s="920"/>
      <c r="BB77" s="920"/>
      <c r="BC77" s="920"/>
      <c r="BD77" s="921"/>
      <c r="BE77" s="265"/>
      <c r="BF77" s="265"/>
      <c r="BG77" s="265"/>
      <c r="BH77" s="265"/>
      <c r="BI77" s="265"/>
      <c r="BJ77" s="265"/>
      <c r="BK77" s="265"/>
      <c r="BL77" s="265"/>
      <c r="BM77" s="265"/>
      <c r="BN77" s="265"/>
      <c r="BO77" s="265"/>
      <c r="BP77" s="265"/>
      <c r="BQ77" s="262">
        <v>71</v>
      </c>
      <c r="BR77" s="267"/>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246"/>
    </row>
    <row r="78" spans="1:131" s="247" customFormat="1" ht="26.25" customHeight="1" x14ac:dyDescent="0.15">
      <c r="A78" s="261">
        <v>11</v>
      </c>
      <c r="B78" s="916" t="s">
        <v>615</v>
      </c>
      <c r="C78" s="917"/>
      <c r="D78" s="917"/>
      <c r="E78" s="917"/>
      <c r="F78" s="917"/>
      <c r="G78" s="917"/>
      <c r="H78" s="917"/>
      <c r="I78" s="917"/>
      <c r="J78" s="917"/>
      <c r="K78" s="917"/>
      <c r="L78" s="917"/>
      <c r="M78" s="917"/>
      <c r="N78" s="917"/>
      <c r="O78" s="917"/>
      <c r="P78" s="918"/>
      <c r="Q78" s="919">
        <v>264</v>
      </c>
      <c r="R78" s="874"/>
      <c r="S78" s="874"/>
      <c r="T78" s="874"/>
      <c r="U78" s="874"/>
      <c r="V78" s="874">
        <v>255</v>
      </c>
      <c r="W78" s="874"/>
      <c r="X78" s="874"/>
      <c r="Y78" s="874"/>
      <c r="Z78" s="874"/>
      <c r="AA78" s="874">
        <v>9</v>
      </c>
      <c r="AB78" s="874"/>
      <c r="AC78" s="874"/>
      <c r="AD78" s="874"/>
      <c r="AE78" s="874"/>
      <c r="AF78" s="874">
        <v>9</v>
      </c>
      <c r="AG78" s="874"/>
      <c r="AH78" s="874"/>
      <c r="AI78" s="874"/>
      <c r="AJ78" s="874"/>
      <c r="AK78" s="874">
        <v>16</v>
      </c>
      <c r="AL78" s="874"/>
      <c r="AM78" s="874"/>
      <c r="AN78" s="874"/>
      <c r="AO78" s="874"/>
      <c r="AP78" s="874" t="s">
        <v>626</v>
      </c>
      <c r="AQ78" s="874"/>
      <c r="AR78" s="874"/>
      <c r="AS78" s="874"/>
      <c r="AT78" s="874"/>
      <c r="AU78" s="874" t="s">
        <v>626</v>
      </c>
      <c r="AV78" s="874"/>
      <c r="AW78" s="874"/>
      <c r="AX78" s="874"/>
      <c r="AY78" s="874"/>
      <c r="AZ78" s="920"/>
      <c r="BA78" s="920"/>
      <c r="BB78" s="920"/>
      <c r="BC78" s="920"/>
      <c r="BD78" s="921"/>
      <c r="BE78" s="265"/>
      <c r="BF78" s="265"/>
      <c r="BG78" s="265"/>
      <c r="BH78" s="265"/>
      <c r="BI78" s="265"/>
      <c r="BJ78" s="268"/>
      <c r="BK78" s="268"/>
      <c r="BL78" s="268"/>
      <c r="BM78" s="268"/>
      <c r="BN78" s="268"/>
      <c r="BO78" s="265"/>
      <c r="BP78" s="265"/>
      <c r="BQ78" s="262">
        <v>72</v>
      </c>
      <c r="BR78" s="267"/>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246"/>
    </row>
    <row r="79" spans="1:131" s="247" customFormat="1" ht="26.25" customHeight="1" x14ac:dyDescent="0.15">
      <c r="A79" s="261">
        <v>12</v>
      </c>
      <c r="B79" s="916" t="s">
        <v>616</v>
      </c>
      <c r="C79" s="917"/>
      <c r="D79" s="917"/>
      <c r="E79" s="917"/>
      <c r="F79" s="917"/>
      <c r="G79" s="917"/>
      <c r="H79" s="917"/>
      <c r="I79" s="917"/>
      <c r="J79" s="917"/>
      <c r="K79" s="917"/>
      <c r="L79" s="917"/>
      <c r="M79" s="917"/>
      <c r="N79" s="917"/>
      <c r="O79" s="917"/>
      <c r="P79" s="918"/>
      <c r="Q79" s="919">
        <v>157</v>
      </c>
      <c r="R79" s="874"/>
      <c r="S79" s="874"/>
      <c r="T79" s="874"/>
      <c r="U79" s="874"/>
      <c r="V79" s="874">
        <v>132</v>
      </c>
      <c r="W79" s="874"/>
      <c r="X79" s="874"/>
      <c r="Y79" s="874"/>
      <c r="Z79" s="874"/>
      <c r="AA79" s="874">
        <v>25</v>
      </c>
      <c r="AB79" s="874"/>
      <c r="AC79" s="874"/>
      <c r="AD79" s="874"/>
      <c r="AE79" s="874"/>
      <c r="AF79" s="874">
        <v>25</v>
      </c>
      <c r="AG79" s="874"/>
      <c r="AH79" s="874"/>
      <c r="AI79" s="874"/>
      <c r="AJ79" s="874"/>
      <c r="AK79" s="874" t="s">
        <v>626</v>
      </c>
      <c r="AL79" s="874"/>
      <c r="AM79" s="874"/>
      <c r="AN79" s="874"/>
      <c r="AO79" s="874"/>
      <c r="AP79" s="874" t="s">
        <v>626</v>
      </c>
      <c r="AQ79" s="874"/>
      <c r="AR79" s="874"/>
      <c r="AS79" s="874"/>
      <c r="AT79" s="874"/>
      <c r="AU79" s="874" t="s">
        <v>626</v>
      </c>
      <c r="AV79" s="874"/>
      <c r="AW79" s="874"/>
      <c r="AX79" s="874"/>
      <c r="AY79" s="874"/>
      <c r="AZ79" s="920"/>
      <c r="BA79" s="920"/>
      <c r="BB79" s="920"/>
      <c r="BC79" s="920"/>
      <c r="BD79" s="921"/>
      <c r="BE79" s="265"/>
      <c r="BF79" s="265"/>
      <c r="BG79" s="265"/>
      <c r="BH79" s="265"/>
      <c r="BI79" s="265"/>
      <c r="BJ79" s="268"/>
      <c r="BK79" s="268"/>
      <c r="BL79" s="268"/>
      <c r="BM79" s="268"/>
      <c r="BN79" s="268"/>
      <c r="BO79" s="265"/>
      <c r="BP79" s="265"/>
      <c r="BQ79" s="262">
        <v>73</v>
      </c>
      <c r="BR79" s="267"/>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246"/>
    </row>
    <row r="80" spans="1:131" s="247" customFormat="1" ht="26.25" customHeight="1" x14ac:dyDescent="0.15">
      <c r="A80" s="261">
        <v>13</v>
      </c>
      <c r="B80" s="916" t="s">
        <v>617</v>
      </c>
      <c r="C80" s="917"/>
      <c r="D80" s="917"/>
      <c r="E80" s="917"/>
      <c r="F80" s="917"/>
      <c r="G80" s="917"/>
      <c r="H80" s="917"/>
      <c r="I80" s="917"/>
      <c r="J80" s="917"/>
      <c r="K80" s="917"/>
      <c r="L80" s="917"/>
      <c r="M80" s="917"/>
      <c r="N80" s="917"/>
      <c r="O80" s="917"/>
      <c r="P80" s="918"/>
      <c r="Q80" s="919">
        <v>534</v>
      </c>
      <c r="R80" s="874"/>
      <c r="S80" s="874"/>
      <c r="T80" s="874"/>
      <c r="U80" s="874"/>
      <c r="V80" s="874">
        <v>513</v>
      </c>
      <c r="W80" s="874"/>
      <c r="X80" s="874"/>
      <c r="Y80" s="874"/>
      <c r="Z80" s="874"/>
      <c r="AA80" s="874">
        <v>21</v>
      </c>
      <c r="AB80" s="874"/>
      <c r="AC80" s="874"/>
      <c r="AD80" s="874"/>
      <c r="AE80" s="874"/>
      <c r="AF80" s="874">
        <v>21</v>
      </c>
      <c r="AG80" s="874"/>
      <c r="AH80" s="874"/>
      <c r="AI80" s="874"/>
      <c r="AJ80" s="874"/>
      <c r="AK80" s="874" t="s">
        <v>636</v>
      </c>
      <c r="AL80" s="874"/>
      <c r="AM80" s="874"/>
      <c r="AN80" s="874"/>
      <c r="AO80" s="874"/>
      <c r="AP80" s="874" t="s">
        <v>636</v>
      </c>
      <c r="AQ80" s="874"/>
      <c r="AR80" s="874"/>
      <c r="AS80" s="874"/>
      <c r="AT80" s="874"/>
      <c r="AU80" s="874" t="s">
        <v>637</v>
      </c>
      <c r="AV80" s="874"/>
      <c r="AW80" s="874"/>
      <c r="AX80" s="874"/>
      <c r="AY80" s="874"/>
      <c r="AZ80" s="920"/>
      <c r="BA80" s="920"/>
      <c r="BB80" s="920"/>
      <c r="BC80" s="920"/>
      <c r="BD80" s="921"/>
      <c r="BE80" s="265"/>
      <c r="BF80" s="265"/>
      <c r="BG80" s="265"/>
      <c r="BH80" s="265"/>
      <c r="BI80" s="265"/>
      <c r="BJ80" s="265"/>
      <c r="BK80" s="265"/>
      <c r="BL80" s="265"/>
      <c r="BM80" s="265"/>
      <c r="BN80" s="265"/>
      <c r="BO80" s="265"/>
      <c r="BP80" s="265"/>
      <c r="BQ80" s="262">
        <v>74</v>
      </c>
      <c r="BR80" s="267"/>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246"/>
    </row>
    <row r="81" spans="1:131" s="247" customFormat="1" ht="26.25" customHeight="1" x14ac:dyDescent="0.15">
      <c r="A81" s="261">
        <v>14</v>
      </c>
      <c r="B81" s="916" t="s">
        <v>618</v>
      </c>
      <c r="C81" s="917"/>
      <c r="D81" s="917"/>
      <c r="E81" s="917"/>
      <c r="F81" s="917"/>
      <c r="G81" s="917"/>
      <c r="H81" s="917"/>
      <c r="I81" s="917"/>
      <c r="J81" s="917"/>
      <c r="K81" s="917"/>
      <c r="L81" s="917"/>
      <c r="M81" s="917"/>
      <c r="N81" s="917"/>
      <c r="O81" s="917"/>
      <c r="P81" s="918"/>
      <c r="Q81" s="919">
        <v>103030</v>
      </c>
      <c r="R81" s="874"/>
      <c r="S81" s="874"/>
      <c r="T81" s="874"/>
      <c r="U81" s="874"/>
      <c r="V81" s="874">
        <v>101146</v>
      </c>
      <c r="W81" s="874"/>
      <c r="X81" s="874"/>
      <c r="Y81" s="874"/>
      <c r="Z81" s="874"/>
      <c r="AA81" s="874">
        <v>1884</v>
      </c>
      <c r="AB81" s="874"/>
      <c r="AC81" s="874"/>
      <c r="AD81" s="874"/>
      <c r="AE81" s="874"/>
      <c r="AF81" s="874">
        <v>1884</v>
      </c>
      <c r="AG81" s="874"/>
      <c r="AH81" s="874"/>
      <c r="AI81" s="874"/>
      <c r="AJ81" s="874"/>
      <c r="AK81" s="874">
        <v>343</v>
      </c>
      <c r="AL81" s="874"/>
      <c r="AM81" s="874"/>
      <c r="AN81" s="874"/>
      <c r="AO81" s="874"/>
      <c r="AP81" s="874" t="s">
        <v>638</v>
      </c>
      <c r="AQ81" s="874"/>
      <c r="AR81" s="874"/>
      <c r="AS81" s="874"/>
      <c r="AT81" s="874"/>
      <c r="AU81" s="874" t="s">
        <v>636</v>
      </c>
      <c r="AV81" s="874"/>
      <c r="AW81" s="874"/>
      <c r="AX81" s="874"/>
      <c r="AY81" s="874"/>
      <c r="AZ81" s="920"/>
      <c r="BA81" s="920"/>
      <c r="BB81" s="920"/>
      <c r="BC81" s="920"/>
      <c r="BD81" s="921"/>
      <c r="BE81" s="265"/>
      <c r="BF81" s="265"/>
      <c r="BG81" s="265"/>
      <c r="BH81" s="265"/>
      <c r="BI81" s="265"/>
      <c r="BJ81" s="265"/>
      <c r="BK81" s="265"/>
      <c r="BL81" s="265"/>
      <c r="BM81" s="265"/>
      <c r="BN81" s="265"/>
      <c r="BO81" s="265"/>
      <c r="BP81" s="265"/>
      <c r="BQ81" s="262">
        <v>75</v>
      </c>
      <c r="BR81" s="267"/>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246"/>
    </row>
    <row r="82" spans="1:131" s="247" customFormat="1" ht="26.25" customHeight="1" x14ac:dyDescent="0.15">
      <c r="A82" s="261">
        <v>15</v>
      </c>
      <c r="B82" s="916" t="s">
        <v>619</v>
      </c>
      <c r="C82" s="917"/>
      <c r="D82" s="917"/>
      <c r="E82" s="917"/>
      <c r="F82" s="917"/>
      <c r="G82" s="917"/>
      <c r="H82" s="917"/>
      <c r="I82" s="917"/>
      <c r="J82" s="917"/>
      <c r="K82" s="917"/>
      <c r="L82" s="917"/>
      <c r="M82" s="917"/>
      <c r="N82" s="917"/>
      <c r="O82" s="917"/>
      <c r="P82" s="918"/>
      <c r="Q82" s="919">
        <v>1249</v>
      </c>
      <c r="R82" s="874"/>
      <c r="S82" s="874"/>
      <c r="T82" s="874"/>
      <c r="U82" s="874"/>
      <c r="V82" s="874">
        <v>1215</v>
      </c>
      <c r="W82" s="874"/>
      <c r="X82" s="874"/>
      <c r="Y82" s="874"/>
      <c r="Z82" s="874"/>
      <c r="AA82" s="874">
        <v>34</v>
      </c>
      <c r="AB82" s="874"/>
      <c r="AC82" s="874"/>
      <c r="AD82" s="874"/>
      <c r="AE82" s="874"/>
      <c r="AF82" s="874">
        <v>34</v>
      </c>
      <c r="AG82" s="874"/>
      <c r="AH82" s="874"/>
      <c r="AI82" s="874"/>
      <c r="AJ82" s="874"/>
      <c r="AK82" s="874" t="s">
        <v>626</v>
      </c>
      <c r="AL82" s="874"/>
      <c r="AM82" s="874"/>
      <c r="AN82" s="874"/>
      <c r="AO82" s="874"/>
      <c r="AP82" s="874">
        <v>9296</v>
      </c>
      <c r="AQ82" s="874"/>
      <c r="AR82" s="874"/>
      <c r="AS82" s="874"/>
      <c r="AT82" s="874"/>
      <c r="AU82" s="874">
        <v>6617</v>
      </c>
      <c r="AV82" s="874"/>
      <c r="AW82" s="874"/>
      <c r="AX82" s="874"/>
      <c r="AY82" s="874"/>
      <c r="AZ82" s="920"/>
      <c r="BA82" s="920"/>
      <c r="BB82" s="920"/>
      <c r="BC82" s="920"/>
      <c r="BD82" s="921"/>
      <c r="BE82" s="265"/>
      <c r="BF82" s="265"/>
      <c r="BG82" s="265"/>
      <c r="BH82" s="265"/>
      <c r="BI82" s="265"/>
      <c r="BJ82" s="265"/>
      <c r="BK82" s="265"/>
      <c r="BL82" s="265"/>
      <c r="BM82" s="265"/>
      <c r="BN82" s="265"/>
      <c r="BO82" s="265"/>
      <c r="BP82" s="265"/>
      <c r="BQ82" s="262">
        <v>76</v>
      </c>
      <c r="BR82" s="267"/>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246"/>
    </row>
    <row r="83" spans="1:131" s="247" customFormat="1" ht="26.25" customHeight="1" x14ac:dyDescent="0.15">
      <c r="A83" s="261">
        <v>16</v>
      </c>
      <c r="B83" s="916" t="s">
        <v>620</v>
      </c>
      <c r="C83" s="917"/>
      <c r="D83" s="917"/>
      <c r="E83" s="917"/>
      <c r="F83" s="917"/>
      <c r="G83" s="917"/>
      <c r="H83" s="917"/>
      <c r="I83" s="917"/>
      <c r="J83" s="917"/>
      <c r="K83" s="917"/>
      <c r="L83" s="917"/>
      <c r="M83" s="917"/>
      <c r="N83" s="917"/>
      <c r="O83" s="917"/>
      <c r="P83" s="918"/>
      <c r="Q83" s="919">
        <v>5035</v>
      </c>
      <c r="R83" s="874"/>
      <c r="S83" s="874"/>
      <c r="T83" s="874"/>
      <c r="U83" s="874"/>
      <c r="V83" s="874">
        <v>4930</v>
      </c>
      <c r="W83" s="874"/>
      <c r="X83" s="874"/>
      <c r="Y83" s="874"/>
      <c r="Z83" s="874"/>
      <c r="AA83" s="874">
        <v>105</v>
      </c>
      <c r="AB83" s="874"/>
      <c r="AC83" s="874"/>
      <c r="AD83" s="874"/>
      <c r="AE83" s="874"/>
      <c r="AF83" s="874">
        <v>105</v>
      </c>
      <c r="AG83" s="874"/>
      <c r="AH83" s="874"/>
      <c r="AI83" s="874"/>
      <c r="AJ83" s="874"/>
      <c r="AK83" s="874">
        <v>65</v>
      </c>
      <c r="AL83" s="874"/>
      <c r="AM83" s="874"/>
      <c r="AN83" s="874"/>
      <c r="AO83" s="874"/>
      <c r="AP83" s="874" t="s">
        <v>626</v>
      </c>
      <c r="AQ83" s="874"/>
      <c r="AR83" s="874"/>
      <c r="AS83" s="874"/>
      <c r="AT83" s="874"/>
      <c r="AU83" s="874" t="s">
        <v>626</v>
      </c>
      <c r="AV83" s="874"/>
      <c r="AW83" s="874"/>
      <c r="AX83" s="874"/>
      <c r="AY83" s="874"/>
      <c r="AZ83" s="920"/>
      <c r="BA83" s="920"/>
      <c r="BB83" s="920"/>
      <c r="BC83" s="920"/>
      <c r="BD83" s="921"/>
      <c r="BE83" s="265"/>
      <c r="BF83" s="265"/>
      <c r="BG83" s="265"/>
      <c r="BH83" s="265"/>
      <c r="BI83" s="265"/>
      <c r="BJ83" s="265"/>
      <c r="BK83" s="265"/>
      <c r="BL83" s="265"/>
      <c r="BM83" s="265"/>
      <c r="BN83" s="265"/>
      <c r="BO83" s="265"/>
      <c r="BP83" s="265"/>
      <c r="BQ83" s="262">
        <v>77</v>
      </c>
      <c r="BR83" s="267"/>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246"/>
    </row>
    <row r="84" spans="1:131" s="247" customFormat="1" ht="26.25" customHeight="1" x14ac:dyDescent="0.15">
      <c r="A84" s="261">
        <v>17</v>
      </c>
      <c r="B84" s="916" t="s">
        <v>621</v>
      </c>
      <c r="C84" s="917"/>
      <c r="D84" s="917"/>
      <c r="E84" s="917"/>
      <c r="F84" s="917"/>
      <c r="G84" s="917"/>
      <c r="H84" s="917"/>
      <c r="I84" s="917"/>
      <c r="J84" s="917"/>
      <c r="K84" s="917"/>
      <c r="L84" s="917"/>
      <c r="M84" s="917"/>
      <c r="N84" s="917"/>
      <c r="O84" s="917"/>
      <c r="P84" s="918"/>
      <c r="Q84" s="919">
        <v>387</v>
      </c>
      <c r="R84" s="874"/>
      <c r="S84" s="874"/>
      <c r="T84" s="874"/>
      <c r="U84" s="874"/>
      <c r="V84" s="874">
        <v>383</v>
      </c>
      <c r="W84" s="874"/>
      <c r="X84" s="874"/>
      <c r="Y84" s="874"/>
      <c r="Z84" s="874"/>
      <c r="AA84" s="874">
        <v>4</v>
      </c>
      <c r="AB84" s="874"/>
      <c r="AC84" s="874"/>
      <c r="AD84" s="874"/>
      <c r="AE84" s="874"/>
      <c r="AF84" s="874">
        <v>4</v>
      </c>
      <c r="AG84" s="874"/>
      <c r="AH84" s="874"/>
      <c r="AI84" s="874"/>
      <c r="AJ84" s="874"/>
      <c r="AK84" s="874">
        <v>7</v>
      </c>
      <c r="AL84" s="874"/>
      <c r="AM84" s="874"/>
      <c r="AN84" s="874"/>
      <c r="AO84" s="874"/>
      <c r="AP84" s="874" t="s">
        <v>626</v>
      </c>
      <c r="AQ84" s="874"/>
      <c r="AR84" s="874"/>
      <c r="AS84" s="874"/>
      <c r="AT84" s="874"/>
      <c r="AU84" s="874" t="s">
        <v>626</v>
      </c>
      <c r="AV84" s="874"/>
      <c r="AW84" s="874"/>
      <c r="AX84" s="874"/>
      <c r="AY84" s="874"/>
      <c r="AZ84" s="920"/>
      <c r="BA84" s="920"/>
      <c r="BB84" s="920"/>
      <c r="BC84" s="920"/>
      <c r="BD84" s="921"/>
      <c r="BE84" s="265"/>
      <c r="BF84" s="265"/>
      <c r="BG84" s="265"/>
      <c r="BH84" s="265"/>
      <c r="BI84" s="265"/>
      <c r="BJ84" s="265"/>
      <c r="BK84" s="265"/>
      <c r="BL84" s="265"/>
      <c r="BM84" s="265"/>
      <c r="BN84" s="265"/>
      <c r="BO84" s="265"/>
      <c r="BP84" s="265"/>
      <c r="BQ84" s="262">
        <v>78</v>
      </c>
      <c r="BR84" s="267"/>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246"/>
    </row>
    <row r="85" spans="1:131" s="247" customFormat="1" ht="26.25" customHeight="1" x14ac:dyDescent="0.15">
      <c r="A85" s="261">
        <v>18</v>
      </c>
      <c r="B85" s="916" t="s">
        <v>622</v>
      </c>
      <c r="C85" s="917"/>
      <c r="D85" s="917"/>
      <c r="E85" s="917"/>
      <c r="F85" s="917"/>
      <c r="G85" s="917"/>
      <c r="H85" s="917"/>
      <c r="I85" s="917"/>
      <c r="J85" s="917"/>
      <c r="K85" s="917"/>
      <c r="L85" s="917"/>
      <c r="M85" s="917"/>
      <c r="N85" s="917"/>
      <c r="O85" s="917"/>
      <c r="P85" s="918"/>
      <c r="Q85" s="919">
        <v>1989</v>
      </c>
      <c r="R85" s="874"/>
      <c r="S85" s="874"/>
      <c r="T85" s="874"/>
      <c r="U85" s="874"/>
      <c r="V85" s="874">
        <v>1982</v>
      </c>
      <c r="W85" s="874"/>
      <c r="X85" s="874"/>
      <c r="Y85" s="874"/>
      <c r="Z85" s="874"/>
      <c r="AA85" s="874">
        <v>7</v>
      </c>
      <c r="AB85" s="874"/>
      <c r="AC85" s="874"/>
      <c r="AD85" s="874"/>
      <c r="AE85" s="874"/>
      <c r="AF85" s="874">
        <v>7</v>
      </c>
      <c r="AG85" s="874"/>
      <c r="AH85" s="874"/>
      <c r="AI85" s="874"/>
      <c r="AJ85" s="874"/>
      <c r="AK85" s="874" t="s">
        <v>626</v>
      </c>
      <c r="AL85" s="874"/>
      <c r="AM85" s="874"/>
      <c r="AN85" s="874"/>
      <c r="AO85" s="874"/>
      <c r="AP85" s="874">
        <v>4283</v>
      </c>
      <c r="AQ85" s="874"/>
      <c r="AR85" s="874"/>
      <c r="AS85" s="874"/>
      <c r="AT85" s="874"/>
      <c r="AU85" s="874">
        <v>1221</v>
      </c>
      <c r="AV85" s="874"/>
      <c r="AW85" s="874"/>
      <c r="AX85" s="874"/>
      <c r="AY85" s="874"/>
      <c r="AZ85" s="920"/>
      <c r="BA85" s="920"/>
      <c r="BB85" s="920"/>
      <c r="BC85" s="920"/>
      <c r="BD85" s="921"/>
      <c r="BE85" s="265"/>
      <c r="BF85" s="265"/>
      <c r="BG85" s="265"/>
      <c r="BH85" s="265"/>
      <c r="BI85" s="265"/>
      <c r="BJ85" s="265"/>
      <c r="BK85" s="265"/>
      <c r="BL85" s="265"/>
      <c r="BM85" s="265"/>
      <c r="BN85" s="265"/>
      <c r="BO85" s="265"/>
      <c r="BP85" s="265"/>
      <c r="BQ85" s="262">
        <v>79</v>
      </c>
      <c r="BR85" s="267"/>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246"/>
    </row>
    <row r="86" spans="1:131" s="247" customFormat="1" ht="26.25" customHeight="1" x14ac:dyDescent="0.15">
      <c r="A86" s="261">
        <v>19</v>
      </c>
      <c r="B86" s="916" t="s">
        <v>623</v>
      </c>
      <c r="C86" s="917"/>
      <c r="D86" s="917"/>
      <c r="E86" s="917"/>
      <c r="F86" s="917"/>
      <c r="G86" s="917"/>
      <c r="H86" s="917"/>
      <c r="I86" s="917"/>
      <c r="J86" s="917"/>
      <c r="K86" s="917"/>
      <c r="L86" s="917"/>
      <c r="M86" s="917"/>
      <c r="N86" s="917"/>
      <c r="O86" s="917"/>
      <c r="P86" s="918"/>
      <c r="Q86" s="919">
        <v>16</v>
      </c>
      <c r="R86" s="874"/>
      <c r="S86" s="874"/>
      <c r="T86" s="874"/>
      <c r="U86" s="874"/>
      <c r="V86" s="874">
        <v>13</v>
      </c>
      <c r="W86" s="874"/>
      <c r="X86" s="874"/>
      <c r="Y86" s="874"/>
      <c r="Z86" s="874"/>
      <c r="AA86" s="874">
        <v>3</v>
      </c>
      <c r="AB86" s="874"/>
      <c r="AC86" s="874"/>
      <c r="AD86" s="874"/>
      <c r="AE86" s="874"/>
      <c r="AF86" s="874">
        <v>3</v>
      </c>
      <c r="AG86" s="874"/>
      <c r="AH86" s="874"/>
      <c r="AI86" s="874"/>
      <c r="AJ86" s="874"/>
      <c r="AK86" s="874">
        <v>0</v>
      </c>
      <c r="AL86" s="874"/>
      <c r="AM86" s="874"/>
      <c r="AN86" s="874"/>
      <c r="AO86" s="874"/>
      <c r="AP86" s="874" t="s">
        <v>626</v>
      </c>
      <c r="AQ86" s="874"/>
      <c r="AR86" s="874"/>
      <c r="AS86" s="874"/>
      <c r="AT86" s="874"/>
      <c r="AU86" s="874" t="s">
        <v>626</v>
      </c>
      <c r="AV86" s="874"/>
      <c r="AW86" s="874"/>
      <c r="AX86" s="874"/>
      <c r="AY86" s="874"/>
      <c r="AZ86" s="920"/>
      <c r="BA86" s="920"/>
      <c r="BB86" s="920"/>
      <c r="BC86" s="920"/>
      <c r="BD86" s="921"/>
      <c r="BE86" s="265"/>
      <c r="BF86" s="265"/>
      <c r="BG86" s="265"/>
      <c r="BH86" s="265"/>
      <c r="BI86" s="265"/>
      <c r="BJ86" s="265"/>
      <c r="BK86" s="265"/>
      <c r="BL86" s="265"/>
      <c r="BM86" s="265"/>
      <c r="BN86" s="265"/>
      <c r="BO86" s="265"/>
      <c r="BP86" s="265"/>
      <c r="BQ86" s="262">
        <v>80</v>
      </c>
      <c r="BR86" s="267"/>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246"/>
    </row>
    <row r="87" spans="1:131" s="247" customFormat="1" ht="26.25" customHeight="1" x14ac:dyDescent="0.15">
      <c r="A87" s="269">
        <v>20</v>
      </c>
      <c r="B87" s="925" t="s">
        <v>624</v>
      </c>
      <c r="C87" s="926"/>
      <c r="D87" s="926"/>
      <c r="E87" s="926"/>
      <c r="F87" s="926"/>
      <c r="G87" s="926"/>
      <c r="H87" s="926"/>
      <c r="I87" s="926"/>
      <c r="J87" s="926"/>
      <c r="K87" s="926"/>
      <c r="L87" s="926"/>
      <c r="M87" s="926"/>
      <c r="N87" s="926"/>
      <c r="O87" s="926"/>
      <c r="P87" s="927"/>
      <c r="Q87" s="928">
        <v>58</v>
      </c>
      <c r="R87" s="929"/>
      <c r="S87" s="929"/>
      <c r="T87" s="929"/>
      <c r="U87" s="929"/>
      <c r="V87" s="929">
        <v>55</v>
      </c>
      <c r="W87" s="929"/>
      <c r="X87" s="929"/>
      <c r="Y87" s="929"/>
      <c r="Z87" s="929"/>
      <c r="AA87" s="929">
        <v>3</v>
      </c>
      <c r="AB87" s="929"/>
      <c r="AC87" s="929"/>
      <c r="AD87" s="929"/>
      <c r="AE87" s="929"/>
      <c r="AF87" s="929">
        <v>3</v>
      </c>
      <c r="AG87" s="929"/>
      <c r="AH87" s="929"/>
      <c r="AI87" s="929"/>
      <c r="AJ87" s="929"/>
      <c r="AK87" s="929" t="s">
        <v>626</v>
      </c>
      <c r="AL87" s="929"/>
      <c r="AM87" s="929"/>
      <c r="AN87" s="929"/>
      <c r="AO87" s="929"/>
      <c r="AP87" s="929" t="s">
        <v>626</v>
      </c>
      <c r="AQ87" s="929"/>
      <c r="AR87" s="929"/>
      <c r="AS87" s="929"/>
      <c r="AT87" s="929"/>
      <c r="AU87" s="929" t="s">
        <v>626</v>
      </c>
      <c r="AV87" s="929"/>
      <c r="AW87" s="929"/>
      <c r="AX87" s="929"/>
      <c r="AY87" s="929"/>
      <c r="AZ87" s="930"/>
      <c r="BA87" s="930"/>
      <c r="BB87" s="930"/>
      <c r="BC87" s="930"/>
      <c r="BD87" s="931"/>
      <c r="BE87" s="265"/>
      <c r="BF87" s="265"/>
      <c r="BG87" s="265"/>
      <c r="BH87" s="265"/>
      <c r="BI87" s="265"/>
      <c r="BJ87" s="265"/>
      <c r="BK87" s="265"/>
      <c r="BL87" s="265"/>
      <c r="BM87" s="265"/>
      <c r="BN87" s="265"/>
      <c r="BO87" s="265"/>
      <c r="BP87" s="265"/>
      <c r="BQ87" s="262">
        <v>81</v>
      </c>
      <c r="BR87" s="267"/>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246"/>
    </row>
    <row r="88" spans="1:131" s="247" customFormat="1" ht="26.25" customHeight="1" thickBot="1" x14ac:dyDescent="0.2">
      <c r="A88" s="264" t="s">
        <v>392</v>
      </c>
      <c r="B88" s="833" t="s">
        <v>433</v>
      </c>
      <c r="C88" s="834"/>
      <c r="D88" s="834"/>
      <c r="E88" s="834"/>
      <c r="F88" s="834"/>
      <c r="G88" s="834"/>
      <c r="H88" s="834"/>
      <c r="I88" s="834"/>
      <c r="J88" s="834"/>
      <c r="K88" s="834"/>
      <c r="L88" s="834"/>
      <c r="M88" s="834"/>
      <c r="N88" s="834"/>
      <c r="O88" s="834"/>
      <c r="P88" s="835"/>
      <c r="Q88" s="881"/>
      <c r="R88" s="882"/>
      <c r="S88" s="882"/>
      <c r="T88" s="882"/>
      <c r="U88" s="882"/>
      <c r="V88" s="882"/>
      <c r="W88" s="882"/>
      <c r="X88" s="882"/>
      <c r="Y88" s="882"/>
      <c r="Z88" s="882"/>
      <c r="AA88" s="882"/>
      <c r="AB88" s="882"/>
      <c r="AC88" s="882"/>
      <c r="AD88" s="882"/>
      <c r="AE88" s="882"/>
      <c r="AF88" s="885">
        <v>2295</v>
      </c>
      <c r="AG88" s="885"/>
      <c r="AH88" s="885"/>
      <c r="AI88" s="885"/>
      <c r="AJ88" s="885"/>
      <c r="AK88" s="882"/>
      <c r="AL88" s="882"/>
      <c r="AM88" s="882"/>
      <c r="AN88" s="882"/>
      <c r="AO88" s="882"/>
      <c r="AP88" s="885">
        <v>17212</v>
      </c>
      <c r="AQ88" s="885"/>
      <c r="AR88" s="885"/>
      <c r="AS88" s="885"/>
      <c r="AT88" s="885"/>
      <c r="AU88" s="885">
        <v>8554</v>
      </c>
      <c r="AV88" s="885"/>
      <c r="AW88" s="885"/>
      <c r="AX88" s="885"/>
      <c r="AY88" s="885"/>
      <c r="AZ88" s="890"/>
      <c r="BA88" s="890"/>
      <c r="BB88" s="890"/>
      <c r="BC88" s="890"/>
      <c r="BD88" s="891"/>
      <c r="BE88" s="265"/>
      <c r="BF88" s="265"/>
      <c r="BG88" s="265"/>
      <c r="BH88" s="265"/>
      <c r="BI88" s="265"/>
      <c r="BJ88" s="265"/>
      <c r="BK88" s="265"/>
      <c r="BL88" s="265"/>
      <c r="BM88" s="265"/>
      <c r="BN88" s="265"/>
      <c r="BO88" s="265"/>
      <c r="BP88" s="265"/>
      <c r="BQ88" s="262">
        <v>82</v>
      </c>
      <c r="BR88" s="267"/>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392</v>
      </c>
      <c r="BR102" s="833" t="s">
        <v>434</v>
      </c>
      <c r="BS102" s="834"/>
      <c r="BT102" s="834"/>
      <c r="BU102" s="834"/>
      <c r="BV102" s="834"/>
      <c r="BW102" s="834"/>
      <c r="BX102" s="834"/>
      <c r="BY102" s="834"/>
      <c r="BZ102" s="834"/>
      <c r="CA102" s="834"/>
      <c r="CB102" s="834"/>
      <c r="CC102" s="834"/>
      <c r="CD102" s="834"/>
      <c r="CE102" s="834"/>
      <c r="CF102" s="834"/>
      <c r="CG102" s="835"/>
      <c r="CH102" s="932"/>
      <c r="CI102" s="933"/>
      <c r="CJ102" s="933"/>
      <c r="CK102" s="933"/>
      <c r="CL102" s="934"/>
      <c r="CM102" s="932"/>
      <c r="CN102" s="933"/>
      <c r="CO102" s="933"/>
      <c r="CP102" s="933"/>
      <c r="CQ102" s="934"/>
      <c r="CR102" s="935">
        <v>258</v>
      </c>
      <c r="CS102" s="893"/>
      <c r="CT102" s="893"/>
      <c r="CU102" s="893"/>
      <c r="CV102" s="936"/>
      <c r="CW102" s="935">
        <v>55</v>
      </c>
      <c r="CX102" s="893"/>
      <c r="CY102" s="893"/>
      <c r="CZ102" s="893"/>
      <c r="DA102" s="936"/>
      <c r="DB102" s="935"/>
      <c r="DC102" s="893"/>
      <c r="DD102" s="893"/>
      <c r="DE102" s="893"/>
      <c r="DF102" s="936"/>
      <c r="DG102" s="935"/>
      <c r="DH102" s="893"/>
      <c r="DI102" s="893"/>
      <c r="DJ102" s="893"/>
      <c r="DK102" s="936"/>
      <c r="DL102" s="935"/>
      <c r="DM102" s="893"/>
      <c r="DN102" s="893"/>
      <c r="DO102" s="893"/>
      <c r="DP102" s="936"/>
      <c r="DQ102" s="935"/>
      <c r="DR102" s="893"/>
      <c r="DS102" s="893"/>
      <c r="DT102" s="893"/>
      <c r="DU102" s="936"/>
      <c r="DV102" s="959"/>
      <c r="DW102" s="960"/>
      <c r="DX102" s="960"/>
      <c r="DY102" s="960"/>
      <c r="DZ102" s="961"/>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2" t="s">
        <v>435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3" t="s">
        <v>436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4" t="s">
        <v>439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440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246" customFormat="1" ht="26.25" customHeight="1" x14ac:dyDescent="0.15">
      <c r="A109" s="957" t="s">
        <v>441</v>
      </c>
      <c r="B109" s="938"/>
      <c r="C109" s="938"/>
      <c r="D109" s="938"/>
      <c r="E109" s="938"/>
      <c r="F109" s="938"/>
      <c r="G109" s="938"/>
      <c r="H109" s="938"/>
      <c r="I109" s="938"/>
      <c r="J109" s="938"/>
      <c r="K109" s="938"/>
      <c r="L109" s="938"/>
      <c r="M109" s="938"/>
      <c r="N109" s="938"/>
      <c r="O109" s="938"/>
      <c r="P109" s="938"/>
      <c r="Q109" s="938"/>
      <c r="R109" s="938"/>
      <c r="S109" s="938"/>
      <c r="T109" s="938"/>
      <c r="U109" s="938"/>
      <c r="V109" s="938"/>
      <c r="W109" s="938"/>
      <c r="X109" s="938"/>
      <c r="Y109" s="938"/>
      <c r="Z109" s="939"/>
      <c r="AA109" s="937" t="s">
        <v>442</v>
      </c>
      <c r="AB109" s="938"/>
      <c r="AC109" s="938"/>
      <c r="AD109" s="938"/>
      <c r="AE109" s="939"/>
      <c r="AF109" s="937" t="s">
        <v>310</v>
      </c>
      <c r="AG109" s="938"/>
      <c r="AH109" s="938"/>
      <c r="AI109" s="938"/>
      <c r="AJ109" s="939"/>
      <c r="AK109" s="937" t="s">
        <v>309</v>
      </c>
      <c r="AL109" s="938"/>
      <c r="AM109" s="938"/>
      <c r="AN109" s="938"/>
      <c r="AO109" s="939"/>
      <c r="AP109" s="937" t="s">
        <v>443</v>
      </c>
      <c r="AQ109" s="938"/>
      <c r="AR109" s="938"/>
      <c r="AS109" s="938"/>
      <c r="AT109" s="940"/>
      <c r="AU109" s="957" t="s">
        <v>441</v>
      </c>
      <c r="AV109" s="938"/>
      <c r="AW109" s="938"/>
      <c r="AX109" s="938"/>
      <c r="AY109" s="938"/>
      <c r="AZ109" s="938"/>
      <c r="BA109" s="938"/>
      <c r="BB109" s="938"/>
      <c r="BC109" s="938"/>
      <c r="BD109" s="938"/>
      <c r="BE109" s="938"/>
      <c r="BF109" s="938"/>
      <c r="BG109" s="938"/>
      <c r="BH109" s="938"/>
      <c r="BI109" s="938"/>
      <c r="BJ109" s="938"/>
      <c r="BK109" s="938"/>
      <c r="BL109" s="938"/>
      <c r="BM109" s="938"/>
      <c r="BN109" s="938"/>
      <c r="BO109" s="938"/>
      <c r="BP109" s="939"/>
      <c r="BQ109" s="937" t="s">
        <v>442</v>
      </c>
      <c r="BR109" s="938"/>
      <c r="BS109" s="938"/>
      <c r="BT109" s="938"/>
      <c r="BU109" s="939"/>
      <c r="BV109" s="937" t="s">
        <v>310</v>
      </c>
      <c r="BW109" s="938"/>
      <c r="BX109" s="938"/>
      <c r="BY109" s="938"/>
      <c r="BZ109" s="939"/>
      <c r="CA109" s="937" t="s">
        <v>309</v>
      </c>
      <c r="CB109" s="938"/>
      <c r="CC109" s="938"/>
      <c r="CD109" s="938"/>
      <c r="CE109" s="939"/>
      <c r="CF109" s="958" t="s">
        <v>443</v>
      </c>
      <c r="CG109" s="958"/>
      <c r="CH109" s="958"/>
      <c r="CI109" s="958"/>
      <c r="CJ109" s="958"/>
      <c r="CK109" s="937" t="s">
        <v>444</v>
      </c>
      <c r="CL109" s="938"/>
      <c r="CM109" s="938"/>
      <c r="CN109" s="938"/>
      <c r="CO109" s="938"/>
      <c r="CP109" s="938"/>
      <c r="CQ109" s="938"/>
      <c r="CR109" s="938"/>
      <c r="CS109" s="938"/>
      <c r="CT109" s="938"/>
      <c r="CU109" s="938"/>
      <c r="CV109" s="938"/>
      <c r="CW109" s="938"/>
      <c r="CX109" s="938"/>
      <c r="CY109" s="938"/>
      <c r="CZ109" s="938"/>
      <c r="DA109" s="938"/>
      <c r="DB109" s="938"/>
      <c r="DC109" s="938"/>
      <c r="DD109" s="938"/>
      <c r="DE109" s="938"/>
      <c r="DF109" s="939"/>
      <c r="DG109" s="937" t="s">
        <v>442</v>
      </c>
      <c r="DH109" s="938"/>
      <c r="DI109" s="938"/>
      <c r="DJ109" s="938"/>
      <c r="DK109" s="939"/>
      <c r="DL109" s="937" t="s">
        <v>310</v>
      </c>
      <c r="DM109" s="938"/>
      <c r="DN109" s="938"/>
      <c r="DO109" s="938"/>
      <c r="DP109" s="939"/>
      <c r="DQ109" s="937" t="s">
        <v>309</v>
      </c>
      <c r="DR109" s="938"/>
      <c r="DS109" s="938"/>
      <c r="DT109" s="938"/>
      <c r="DU109" s="939"/>
      <c r="DV109" s="937" t="s">
        <v>443</v>
      </c>
      <c r="DW109" s="938"/>
      <c r="DX109" s="938"/>
      <c r="DY109" s="938"/>
      <c r="DZ109" s="940"/>
    </row>
    <row r="110" spans="1:131" s="246" customFormat="1" ht="26.25" customHeight="1" x14ac:dyDescent="0.15">
      <c r="A110" s="941" t="s">
        <v>445</v>
      </c>
      <c r="B110" s="942"/>
      <c r="C110" s="942"/>
      <c r="D110" s="942"/>
      <c r="E110" s="942"/>
      <c r="F110" s="942"/>
      <c r="G110" s="942"/>
      <c r="H110" s="942"/>
      <c r="I110" s="942"/>
      <c r="J110" s="942"/>
      <c r="K110" s="942"/>
      <c r="L110" s="942"/>
      <c r="M110" s="942"/>
      <c r="N110" s="942"/>
      <c r="O110" s="942"/>
      <c r="P110" s="942"/>
      <c r="Q110" s="942"/>
      <c r="R110" s="942"/>
      <c r="S110" s="942"/>
      <c r="T110" s="942"/>
      <c r="U110" s="942"/>
      <c r="V110" s="942"/>
      <c r="W110" s="942"/>
      <c r="X110" s="942"/>
      <c r="Y110" s="942"/>
      <c r="Z110" s="943"/>
      <c r="AA110" s="944">
        <v>6959153</v>
      </c>
      <c r="AB110" s="945"/>
      <c r="AC110" s="945"/>
      <c r="AD110" s="945"/>
      <c r="AE110" s="946"/>
      <c r="AF110" s="947">
        <v>7051140</v>
      </c>
      <c r="AG110" s="945"/>
      <c r="AH110" s="945"/>
      <c r="AI110" s="945"/>
      <c r="AJ110" s="946"/>
      <c r="AK110" s="947">
        <v>6945977</v>
      </c>
      <c r="AL110" s="945"/>
      <c r="AM110" s="945"/>
      <c r="AN110" s="945"/>
      <c r="AO110" s="946"/>
      <c r="AP110" s="948">
        <v>19.899999999999999</v>
      </c>
      <c r="AQ110" s="949"/>
      <c r="AR110" s="949"/>
      <c r="AS110" s="949"/>
      <c r="AT110" s="950"/>
      <c r="AU110" s="951" t="s">
        <v>72</v>
      </c>
      <c r="AV110" s="952"/>
      <c r="AW110" s="952"/>
      <c r="AX110" s="952"/>
      <c r="AY110" s="952"/>
      <c r="AZ110" s="993" t="s">
        <v>446</v>
      </c>
      <c r="BA110" s="942"/>
      <c r="BB110" s="942"/>
      <c r="BC110" s="942"/>
      <c r="BD110" s="942"/>
      <c r="BE110" s="942"/>
      <c r="BF110" s="942"/>
      <c r="BG110" s="942"/>
      <c r="BH110" s="942"/>
      <c r="BI110" s="942"/>
      <c r="BJ110" s="942"/>
      <c r="BK110" s="942"/>
      <c r="BL110" s="942"/>
      <c r="BM110" s="942"/>
      <c r="BN110" s="942"/>
      <c r="BO110" s="942"/>
      <c r="BP110" s="943"/>
      <c r="BQ110" s="979">
        <v>75554905</v>
      </c>
      <c r="BR110" s="980"/>
      <c r="BS110" s="980"/>
      <c r="BT110" s="980"/>
      <c r="BU110" s="980"/>
      <c r="BV110" s="980">
        <v>77481097</v>
      </c>
      <c r="BW110" s="980"/>
      <c r="BX110" s="980"/>
      <c r="BY110" s="980"/>
      <c r="BZ110" s="980"/>
      <c r="CA110" s="980">
        <v>79083096</v>
      </c>
      <c r="CB110" s="980"/>
      <c r="CC110" s="980"/>
      <c r="CD110" s="980"/>
      <c r="CE110" s="980"/>
      <c r="CF110" s="994">
        <v>226.5</v>
      </c>
      <c r="CG110" s="995"/>
      <c r="CH110" s="995"/>
      <c r="CI110" s="995"/>
      <c r="CJ110" s="995"/>
      <c r="CK110" s="996" t="s">
        <v>447</v>
      </c>
      <c r="CL110" s="997"/>
      <c r="CM110" s="976" t="s">
        <v>448</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79" t="s">
        <v>249</v>
      </c>
      <c r="DH110" s="980"/>
      <c r="DI110" s="980"/>
      <c r="DJ110" s="980"/>
      <c r="DK110" s="980"/>
      <c r="DL110" s="980" t="s">
        <v>449</v>
      </c>
      <c r="DM110" s="980"/>
      <c r="DN110" s="980"/>
      <c r="DO110" s="980"/>
      <c r="DP110" s="980"/>
      <c r="DQ110" s="980" t="s">
        <v>449</v>
      </c>
      <c r="DR110" s="980"/>
      <c r="DS110" s="980"/>
      <c r="DT110" s="980"/>
      <c r="DU110" s="980"/>
      <c r="DV110" s="981" t="s">
        <v>249</v>
      </c>
      <c r="DW110" s="981"/>
      <c r="DX110" s="981"/>
      <c r="DY110" s="981"/>
      <c r="DZ110" s="982"/>
    </row>
    <row r="111" spans="1:131" s="246" customFormat="1" ht="26.25" customHeight="1" x14ac:dyDescent="0.15">
      <c r="A111" s="983" t="s">
        <v>450</v>
      </c>
      <c r="B111" s="984"/>
      <c r="C111" s="984"/>
      <c r="D111" s="984"/>
      <c r="E111" s="984"/>
      <c r="F111" s="984"/>
      <c r="G111" s="984"/>
      <c r="H111" s="984"/>
      <c r="I111" s="984"/>
      <c r="J111" s="984"/>
      <c r="K111" s="984"/>
      <c r="L111" s="984"/>
      <c r="M111" s="984"/>
      <c r="N111" s="984"/>
      <c r="O111" s="984"/>
      <c r="P111" s="984"/>
      <c r="Q111" s="984"/>
      <c r="R111" s="984"/>
      <c r="S111" s="984"/>
      <c r="T111" s="984"/>
      <c r="U111" s="984"/>
      <c r="V111" s="984"/>
      <c r="W111" s="984"/>
      <c r="X111" s="984"/>
      <c r="Y111" s="984"/>
      <c r="Z111" s="985"/>
      <c r="AA111" s="986" t="s">
        <v>249</v>
      </c>
      <c r="AB111" s="987"/>
      <c r="AC111" s="987"/>
      <c r="AD111" s="987"/>
      <c r="AE111" s="988"/>
      <c r="AF111" s="989" t="s">
        <v>249</v>
      </c>
      <c r="AG111" s="987"/>
      <c r="AH111" s="987"/>
      <c r="AI111" s="987"/>
      <c r="AJ111" s="988"/>
      <c r="AK111" s="989" t="s">
        <v>449</v>
      </c>
      <c r="AL111" s="987"/>
      <c r="AM111" s="987"/>
      <c r="AN111" s="987"/>
      <c r="AO111" s="988"/>
      <c r="AP111" s="990" t="s">
        <v>449</v>
      </c>
      <c r="AQ111" s="991"/>
      <c r="AR111" s="991"/>
      <c r="AS111" s="991"/>
      <c r="AT111" s="992"/>
      <c r="AU111" s="953"/>
      <c r="AV111" s="954"/>
      <c r="AW111" s="954"/>
      <c r="AX111" s="954"/>
      <c r="AY111" s="954"/>
      <c r="AZ111" s="1002" t="s">
        <v>451</v>
      </c>
      <c r="BA111" s="1003"/>
      <c r="BB111" s="1003"/>
      <c r="BC111" s="1003"/>
      <c r="BD111" s="1003"/>
      <c r="BE111" s="1003"/>
      <c r="BF111" s="1003"/>
      <c r="BG111" s="1003"/>
      <c r="BH111" s="1003"/>
      <c r="BI111" s="1003"/>
      <c r="BJ111" s="1003"/>
      <c r="BK111" s="1003"/>
      <c r="BL111" s="1003"/>
      <c r="BM111" s="1003"/>
      <c r="BN111" s="1003"/>
      <c r="BO111" s="1003"/>
      <c r="BP111" s="1004"/>
      <c r="BQ111" s="972">
        <v>2004</v>
      </c>
      <c r="BR111" s="973"/>
      <c r="BS111" s="973"/>
      <c r="BT111" s="973"/>
      <c r="BU111" s="973"/>
      <c r="BV111" s="973" t="s">
        <v>452</v>
      </c>
      <c r="BW111" s="973"/>
      <c r="BX111" s="973"/>
      <c r="BY111" s="973"/>
      <c r="BZ111" s="973"/>
      <c r="CA111" s="973" t="s">
        <v>449</v>
      </c>
      <c r="CB111" s="973"/>
      <c r="CC111" s="973"/>
      <c r="CD111" s="973"/>
      <c r="CE111" s="973"/>
      <c r="CF111" s="967" t="s">
        <v>249</v>
      </c>
      <c r="CG111" s="968"/>
      <c r="CH111" s="968"/>
      <c r="CI111" s="968"/>
      <c r="CJ111" s="968"/>
      <c r="CK111" s="998"/>
      <c r="CL111" s="999"/>
      <c r="CM111" s="969" t="s">
        <v>453</v>
      </c>
      <c r="CN111" s="970"/>
      <c r="CO111" s="970"/>
      <c r="CP111" s="970"/>
      <c r="CQ111" s="970"/>
      <c r="CR111" s="970"/>
      <c r="CS111" s="970"/>
      <c r="CT111" s="970"/>
      <c r="CU111" s="970"/>
      <c r="CV111" s="970"/>
      <c r="CW111" s="970"/>
      <c r="CX111" s="970"/>
      <c r="CY111" s="970"/>
      <c r="CZ111" s="970"/>
      <c r="DA111" s="970"/>
      <c r="DB111" s="970"/>
      <c r="DC111" s="970"/>
      <c r="DD111" s="970"/>
      <c r="DE111" s="970"/>
      <c r="DF111" s="971"/>
      <c r="DG111" s="972" t="s">
        <v>449</v>
      </c>
      <c r="DH111" s="973"/>
      <c r="DI111" s="973"/>
      <c r="DJ111" s="973"/>
      <c r="DK111" s="973"/>
      <c r="DL111" s="973" t="s">
        <v>449</v>
      </c>
      <c r="DM111" s="973"/>
      <c r="DN111" s="973"/>
      <c r="DO111" s="973"/>
      <c r="DP111" s="973"/>
      <c r="DQ111" s="973" t="s">
        <v>249</v>
      </c>
      <c r="DR111" s="973"/>
      <c r="DS111" s="973"/>
      <c r="DT111" s="973"/>
      <c r="DU111" s="973"/>
      <c r="DV111" s="974" t="s">
        <v>452</v>
      </c>
      <c r="DW111" s="974"/>
      <c r="DX111" s="974"/>
      <c r="DY111" s="974"/>
      <c r="DZ111" s="975"/>
    </row>
    <row r="112" spans="1:131" s="246" customFormat="1" ht="26.25" customHeight="1" x14ac:dyDescent="0.15">
      <c r="A112" s="1005" t="s">
        <v>454</v>
      </c>
      <c r="B112" s="1006"/>
      <c r="C112" s="1003" t="s">
        <v>455</v>
      </c>
      <c r="D112" s="1003"/>
      <c r="E112" s="1003"/>
      <c r="F112" s="1003"/>
      <c r="G112" s="1003"/>
      <c r="H112" s="1003"/>
      <c r="I112" s="1003"/>
      <c r="J112" s="1003"/>
      <c r="K112" s="1003"/>
      <c r="L112" s="1003"/>
      <c r="M112" s="1003"/>
      <c r="N112" s="1003"/>
      <c r="O112" s="1003"/>
      <c r="P112" s="1003"/>
      <c r="Q112" s="1003"/>
      <c r="R112" s="1003"/>
      <c r="S112" s="1003"/>
      <c r="T112" s="1003"/>
      <c r="U112" s="1003"/>
      <c r="V112" s="1003"/>
      <c r="W112" s="1003"/>
      <c r="X112" s="1003"/>
      <c r="Y112" s="1003"/>
      <c r="Z112" s="1004"/>
      <c r="AA112" s="1011" t="s">
        <v>449</v>
      </c>
      <c r="AB112" s="1012"/>
      <c r="AC112" s="1012"/>
      <c r="AD112" s="1012"/>
      <c r="AE112" s="1013"/>
      <c r="AF112" s="1014" t="s">
        <v>449</v>
      </c>
      <c r="AG112" s="1012"/>
      <c r="AH112" s="1012"/>
      <c r="AI112" s="1012"/>
      <c r="AJ112" s="1013"/>
      <c r="AK112" s="1014" t="s">
        <v>449</v>
      </c>
      <c r="AL112" s="1012"/>
      <c r="AM112" s="1012"/>
      <c r="AN112" s="1012"/>
      <c r="AO112" s="1013"/>
      <c r="AP112" s="1015" t="s">
        <v>452</v>
      </c>
      <c r="AQ112" s="1016"/>
      <c r="AR112" s="1016"/>
      <c r="AS112" s="1016"/>
      <c r="AT112" s="1017"/>
      <c r="AU112" s="953"/>
      <c r="AV112" s="954"/>
      <c r="AW112" s="954"/>
      <c r="AX112" s="954"/>
      <c r="AY112" s="954"/>
      <c r="AZ112" s="1002" t="s">
        <v>456</v>
      </c>
      <c r="BA112" s="1003"/>
      <c r="BB112" s="1003"/>
      <c r="BC112" s="1003"/>
      <c r="BD112" s="1003"/>
      <c r="BE112" s="1003"/>
      <c r="BF112" s="1003"/>
      <c r="BG112" s="1003"/>
      <c r="BH112" s="1003"/>
      <c r="BI112" s="1003"/>
      <c r="BJ112" s="1003"/>
      <c r="BK112" s="1003"/>
      <c r="BL112" s="1003"/>
      <c r="BM112" s="1003"/>
      <c r="BN112" s="1003"/>
      <c r="BO112" s="1003"/>
      <c r="BP112" s="1004"/>
      <c r="BQ112" s="972">
        <v>40863306</v>
      </c>
      <c r="BR112" s="973"/>
      <c r="BS112" s="973"/>
      <c r="BT112" s="973"/>
      <c r="BU112" s="973"/>
      <c r="BV112" s="973">
        <v>39361345</v>
      </c>
      <c r="BW112" s="973"/>
      <c r="BX112" s="973"/>
      <c r="BY112" s="973"/>
      <c r="BZ112" s="973"/>
      <c r="CA112" s="973">
        <v>37250671</v>
      </c>
      <c r="CB112" s="973"/>
      <c r="CC112" s="973"/>
      <c r="CD112" s="973"/>
      <c r="CE112" s="973"/>
      <c r="CF112" s="967">
        <v>106.7</v>
      </c>
      <c r="CG112" s="968"/>
      <c r="CH112" s="968"/>
      <c r="CI112" s="968"/>
      <c r="CJ112" s="968"/>
      <c r="CK112" s="998"/>
      <c r="CL112" s="999"/>
      <c r="CM112" s="969" t="s">
        <v>457</v>
      </c>
      <c r="CN112" s="970"/>
      <c r="CO112" s="970"/>
      <c r="CP112" s="970"/>
      <c r="CQ112" s="970"/>
      <c r="CR112" s="970"/>
      <c r="CS112" s="970"/>
      <c r="CT112" s="970"/>
      <c r="CU112" s="970"/>
      <c r="CV112" s="970"/>
      <c r="CW112" s="970"/>
      <c r="CX112" s="970"/>
      <c r="CY112" s="970"/>
      <c r="CZ112" s="970"/>
      <c r="DA112" s="970"/>
      <c r="DB112" s="970"/>
      <c r="DC112" s="970"/>
      <c r="DD112" s="970"/>
      <c r="DE112" s="970"/>
      <c r="DF112" s="971"/>
      <c r="DG112" s="972" t="s">
        <v>449</v>
      </c>
      <c r="DH112" s="973"/>
      <c r="DI112" s="973"/>
      <c r="DJ112" s="973"/>
      <c r="DK112" s="973"/>
      <c r="DL112" s="973" t="s">
        <v>249</v>
      </c>
      <c r="DM112" s="973"/>
      <c r="DN112" s="973"/>
      <c r="DO112" s="973"/>
      <c r="DP112" s="973"/>
      <c r="DQ112" s="973" t="s">
        <v>249</v>
      </c>
      <c r="DR112" s="973"/>
      <c r="DS112" s="973"/>
      <c r="DT112" s="973"/>
      <c r="DU112" s="973"/>
      <c r="DV112" s="974" t="s">
        <v>249</v>
      </c>
      <c r="DW112" s="974"/>
      <c r="DX112" s="974"/>
      <c r="DY112" s="974"/>
      <c r="DZ112" s="975"/>
    </row>
    <row r="113" spans="1:130" s="246" customFormat="1" ht="26.25" customHeight="1" x14ac:dyDescent="0.15">
      <c r="A113" s="1007"/>
      <c r="B113" s="1008"/>
      <c r="C113" s="1003" t="s">
        <v>458</v>
      </c>
      <c r="D113" s="1003"/>
      <c r="E113" s="1003"/>
      <c r="F113" s="1003"/>
      <c r="G113" s="1003"/>
      <c r="H113" s="1003"/>
      <c r="I113" s="1003"/>
      <c r="J113" s="1003"/>
      <c r="K113" s="1003"/>
      <c r="L113" s="1003"/>
      <c r="M113" s="1003"/>
      <c r="N113" s="1003"/>
      <c r="O113" s="1003"/>
      <c r="P113" s="1003"/>
      <c r="Q113" s="1003"/>
      <c r="R113" s="1003"/>
      <c r="S113" s="1003"/>
      <c r="T113" s="1003"/>
      <c r="U113" s="1003"/>
      <c r="V113" s="1003"/>
      <c r="W113" s="1003"/>
      <c r="X113" s="1003"/>
      <c r="Y113" s="1003"/>
      <c r="Z113" s="1004"/>
      <c r="AA113" s="986">
        <v>3915606</v>
      </c>
      <c r="AB113" s="987"/>
      <c r="AC113" s="987"/>
      <c r="AD113" s="987"/>
      <c r="AE113" s="988"/>
      <c r="AF113" s="989">
        <v>3888717</v>
      </c>
      <c r="AG113" s="987"/>
      <c r="AH113" s="987"/>
      <c r="AI113" s="987"/>
      <c r="AJ113" s="988"/>
      <c r="AK113" s="989">
        <v>3864258</v>
      </c>
      <c r="AL113" s="987"/>
      <c r="AM113" s="987"/>
      <c r="AN113" s="987"/>
      <c r="AO113" s="988"/>
      <c r="AP113" s="990">
        <v>11.1</v>
      </c>
      <c r="AQ113" s="991"/>
      <c r="AR113" s="991"/>
      <c r="AS113" s="991"/>
      <c r="AT113" s="992"/>
      <c r="AU113" s="953"/>
      <c r="AV113" s="954"/>
      <c r="AW113" s="954"/>
      <c r="AX113" s="954"/>
      <c r="AY113" s="954"/>
      <c r="AZ113" s="1002" t="s">
        <v>459</v>
      </c>
      <c r="BA113" s="1003"/>
      <c r="BB113" s="1003"/>
      <c r="BC113" s="1003"/>
      <c r="BD113" s="1003"/>
      <c r="BE113" s="1003"/>
      <c r="BF113" s="1003"/>
      <c r="BG113" s="1003"/>
      <c r="BH113" s="1003"/>
      <c r="BI113" s="1003"/>
      <c r="BJ113" s="1003"/>
      <c r="BK113" s="1003"/>
      <c r="BL113" s="1003"/>
      <c r="BM113" s="1003"/>
      <c r="BN113" s="1003"/>
      <c r="BO113" s="1003"/>
      <c r="BP113" s="1004"/>
      <c r="BQ113" s="972">
        <v>8167554</v>
      </c>
      <c r="BR113" s="973"/>
      <c r="BS113" s="973"/>
      <c r="BT113" s="973"/>
      <c r="BU113" s="973"/>
      <c r="BV113" s="973">
        <v>8302800</v>
      </c>
      <c r="BW113" s="973"/>
      <c r="BX113" s="973"/>
      <c r="BY113" s="973"/>
      <c r="BZ113" s="973"/>
      <c r="CA113" s="973">
        <v>8553340</v>
      </c>
      <c r="CB113" s="973"/>
      <c r="CC113" s="973"/>
      <c r="CD113" s="973"/>
      <c r="CE113" s="973"/>
      <c r="CF113" s="967">
        <v>24.5</v>
      </c>
      <c r="CG113" s="968"/>
      <c r="CH113" s="968"/>
      <c r="CI113" s="968"/>
      <c r="CJ113" s="968"/>
      <c r="CK113" s="998"/>
      <c r="CL113" s="999"/>
      <c r="CM113" s="969" t="s">
        <v>460</v>
      </c>
      <c r="CN113" s="970"/>
      <c r="CO113" s="970"/>
      <c r="CP113" s="970"/>
      <c r="CQ113" s="970"/>
      <c r="CR113" s="970"/>
      <c r="CS113" s="970"/>
      <c r="CT113" s="970"/>
      <c r="CU113" s="970"/>
      <c r="CV113" s="970"/>
      <c r="CW113" s="970"/>
      <c r="CX113" s="970"/>
      <c r="CY113" s="970"/>
      <c r="CZ113" s="970"/>
      <c r="DA113" s="970"/>
      <c r="DB113" s="970"/>
      <c r="DC113" s="970"/>
      <c r="DD113" s="970"/>
      <c r="DE113" s="970"/>
      <c r="DF113" s="971"/>
      <c r="DG113" s="1011" t="s">
        <v>449</v>
      </c>
      <c r="DH113" s="1012"/>
      <c r="DI113" s="1012"/>
      <c r="DJ113" s="1012"/>
      <c r="DK113" s="1013"/>
      <c r="DL113" s="1014" t="s">
        <v>449</v>
      </c>
      <c r="DM113" s="1012"/>
      <c r="DN113" s="1012"/>
      <c r="DO113" s="1012"/>
      <c r="DP113" s="1013"/>
      <c r="DQ113" s="1014" t="s">
        <v>249</v>
      </c>
      <c r="DR113" s="1012"/>
      <c r="DS113" s="1012"/>
      <c r="DT113" s="1012"/>
      <c r="DU113" s="1013"/>
      <c r="DV113" s="1015" t="s">
        <v>449</v>
      </c>
      <c r="DW113" s="1016"/>
      <c r="DX113" s="1016"/>
      <c r="DY113" s="1016"/>
      <c r="DZ113" s="1017"/>
    </row>
    <row r="114" spans="1:130" s="246" customFormat="1" ht="26.25" customHeight="1" x14ac:dyDescent="0.15">
      <c r="A114" s="1007"/>
      <c r="B114" s="1008"/>
      <c r="C114" s="1003" t="s">
        <v>461</v>
      </c>
      <c r="D114" s="1003"/>
      <c r="E114" s="1003"/>
      <c r="F114" s="1003"/>
      <c r="G114" s="1003"/>
      <c r="H114" s="1003"/>
      <c r="I114" s="1003"/>
      <c r="J114" s="1003"/>
      <c r="K114" s="1003"/>
      <c r="L114" s="1003"/>
      <c r="M114" s="1003"/>
      <c r="N114" s="1003"/>
      <c r="O114" s="1003"/>
      <c r="P114" s="1003"/>
      <c r="Q114" s="1003"/>
      <c r="R114" s="1003"/>
      <c r="S114" s="1003"/>
      <c r="T114" s="1003"/>
      <c r="U114" s="1003"/>
      <c r="V114" s="1003"/>
      <c r="W114" s="1003"/>
      <c r="X114" s="1003"/>
      <c r="Y114" s="1003"/>
      <c r="Z114" s="1004"/>
      <c r="AA114" s="1011">
        <v>137378</v>
      </c>
      <c r="AB114" s="1012"/>
      <c r="AC114" s="1012"/>
      <c r="AD114" s="1012"/>
      <c r="AE114" s="1013"/>
      <c r="AF114" s="1014">
        <v>193760</v>
      </c>
      <c r="AG114" s="1012"/>
      <c r="AH114" s="1012"/>
      <c r="AI114" s="1012"/>
      <c r="AJ114" s="1013"/>
      <c r="AK114" s="1014">
        <v>227631</v>
      </c>
      <c r="AL114" s="1012"/>
      <c r="AM114" s="1012"/>
      <c r="AN114" s="1012"/>
      <c r="AO114" s="1013"/>
      <c r="AP114" s="1015">
        <v>0.7</v>
      </c>
      <c r="AQ114" s="1016"/>
      <c r="AR114" s="1016"/>
      <c r="AS114" s="1016"/>
      <c r="AT114" s="1017"/>
      <c r="AU114" s="953"/>
      <c r="AV114" s="954"/>
      <c r="AW114" s="954"/>
      <c r="AX114" s="954"/>
      <c r="AY114" s="954"/>
      <c r="AZ114" s="1002" t="s">
        <v>462</v>
      </c>
      <c r="BA114" s="1003"/>
      <c r="BB114" s="1003"/>
      <c r="BC114" s="1003"/>
      <c r="BD114" s="1003"/>
      <c r="BE114" s="1003"/>
      <c r="BF114" s="1003"/>
      <c r="BG114" s="1003"/>
      <c r="BH114" s="1003"/>
      <c r="BI114" s="1003"/>
      <c r="BJ114" s="1003"/>
      <c r="BK114" s="1003"/>
      <c r="BL114" s="1003"/>
      <c r="BM114" s="1003"/>
      <c r="BN114" s="1003"/>
      <c r="BO114" s="1003"/>
      <c r="BP114" s="1004"/>
      <c r="BQ114" s="972">
        <v>12715941</v>
      </c>
      <c r="BR114" s="973"/>
      <c r="BS114" s="973"/>
      <c r="BT114" s="973"/>
      <c r="BU114" s="973"/>
      <c r="BV114" s="973">
        <v>12115851</v>
      </c>
      <c r="BW114" s="973"/>
      <c r="BX114" s="973"/>
      <c r="BY114" s="973"/>
      <c r="BZ114" s="973"/>
      <c r="CA114" s="973">
        <v>11913254</v>
      </c>
      <c r="CB114" s="973"/>
      <c r="CC114" s="973"/>
      <c r="CD114" s="973"/>
      <c r="CE114" s="973"/>
      <c r="CF114" s="967">
        <v>34.1</v>
      </c>
      <c r="CG114" s="968"/>
      <c r="CH114" s="968"/>
      <c r="CI114" s="968"/>
      <c r="CJ114" s="968"/>
      <c r="CK114" s="998"/>
      <c r="CL114" s="999"/>
      <c r="CM114" s="969" t="s">
        <v>463</v>
      </c>
      <c r="CN114" s="970"/>
      <c r="CO114" s="970"/>
      <c r="CP114" s="970"/>
      <c r="CQ114" s="970"/>
      <c r="CR114" s="970"/>
      <c r="CS114" s="970"/>
      <c r="CT114" s="970"/>
      <c r="CU114" s="970"/>
      <c r="CV114" s="970"/>
      <c r="CW114" s="970"/>
      <c r="CX114" s="970"/>
      <c r="CY114" s="970"/>
      <c r="CZ114" s="970"/>
      <c r="DA114" s="970"/>
      <c r="DB114" s="970"/>
      <c r="DC114" s="970"/>
      <c r="DD114" s="970"/>
      <c r="DE114" s="970"/>
      <c r="DF114" s="971"/>
      <c r="DG114" s="1011" t="s">
        <v>249</v>
      </c>
      <c r="DH114" s="1012"/>
      <c r="DI114" s="1012"/>
      <c r="DJ114" s="1012"/>
      <c r="DK114" s="1013"/>
      <c r="DL114" s="1014" t="s">
        <v>449</v>
      </c>
      <c r="DM114" s="1012"/>
      <c r="DN114" s="1012"/>
      <c r="DO114" s="1012"/>
      <c r="DP114" s="1013"/>
      <c r="DQ114" s="1014" t="s">
        <v>249</v>
      </c>
      <c r="DR114" s="1012"/>
      <c r="DS114" s="1012"/>
      <c r="DT114" s="1012"/>
      <c r="DU114" s="1013"/>
      <c r="DV114" s="1015" t="s">
        <v>249</v>
      </c>
      <c r="DW114" s="1016"/>
      <c r="DX114" s="1016"/>
      <c r="DY114" s="1016"/>
      <c r="DZ114" s="1017"/>
    </row>
    <row r="115" spans="1:130" s="246" customFormat="1" ht="26.25" customHeight="1" x14ac:dyDescent="0.15">
      <c r="A115" s="1007"/>
      <c r="B115" s="1008"/>
      <c r="C115" s="1003" t="s">
        <v>464</v>
      </c>
      <c r="D115" s="1003"/>
      <c r="E115" s="1003"/>
      <c r="F115" s="1003"/>
      <c r="G115" s="1003"/>
      <c r="H115" s="1003"/>
      <c r="I115" s="1003"/>
      <c r="J115" s="1003"/>
      <c r="K115" s="1003"/>
      <c r="L115" s="1003"/>
      <c r="M115" s="1003"/>
      <c r="N115" s="1003"/>
      <c r="O115" s="1003"/>
      <c r="P115" s="1003"/>
      <c r="Q115" s="1003"/>
      <c r="R115" s="1003"/>
      <c r="S115" s="1003"/>
      <c r="T115" s="1003"/>
      <c r="U115" s="1003"/>
      <c r="V115" s="1003"/>
      <c r="W115" s="1003"/>
      <c r="X115" s="1003"/>
      <c r="Y115" s="1003"/>
      <c r="Z115" s="1004"/>
      <c r="AA115" s="986">
        <v>194094</v>
      </c>
      <c r="AB115" s="987"/>
      <c r="AC115" s="987"/>
      <c r="AD115" s="987"/>
      <c r="AE115" s="988"/>
      <c r="AF115" s="989">
        <v>2014</v>
      </c>
      <c r="AG115" s="987"/>
      <c r="AH115" s="987"/>
      <c r="AI115" s="987"/>
      <c r="AJ115" s="988"/>
      <c r="AK115" s="989" t="s">
        <v>449</v>
      </c>
      <c r="AL115" s="987"/>
      <c r="AM115" s="987"/>
      <c r="AN115" s="987"/>
      <c r="AO115" s="988"/>
      <c r="AP115" s="990" t="s">
        <v>449</v>
      </c>
      <c r="AQ115" s="991"/>
      <c r="AR115" s="991"/>
      <c r="AS115" s="991"/>
      <c r="AT115" s="992"/>
      <c r="AU115" s="953"/>
      <c r="AV115" s="954"/>
      <c r="AW115" s="954"/>
      <c r="AX115" s="954"/>
      <c r="AY115" s="954"/>
      <c r="AZ115" s="1002" t="s">
        <v>465</v>
      </c>
      <c r="BA115" s="1003"/>
      <c r="BB115" s="1003"/>
      <c r="BC115" s="1003"/>
      <c r="BD115" s="1003"/>
      <c r="BE115" s="1003"/>
      <c r="BF115" s="1003"/>
      <c r="BG115" s="1003"/>
      <c r="BH115" s="1003"/>
      <c r="BI115" s="1003"/>
      <c r="BJ115" s="1003"/>
      <c r="BK115" s="1003"/>
      <c r="BL115" s="1003"/>
      <c r="BM115" s="1003"/>
      <c r="BN115" s="1003"/>
      <c r="BO115" s="1003"/>
      <c r="BP115" s="1004"/>
      <c r="BQ115" s="972">
        <v>15407</v>
      </c>
      <c r="BR115" s="973"/>
      <c r="BS115" s="973"/>
      <c r="BT115" s="973"/>
      <c r="BU115" s="973"/>
      <c r="BV115" s="973">
        <v>14389</v>
      </c>
      <c r="BW115" s="973"/>
      <c r="BX115" s="973"/>
      <c r="BY115" s="973"/>
      <c r="BZ115" s="973"/>
      <c r="CA115" s="973">
        <v>13364</v>
      </c>
      <c r="CB115" s="973"/>
      <c r="CC115" s="973"/>
      <c r="CD115" s="973"/>
      <c r="CE115" s="973"/>
      <c r="CF115" s="967">
        <v>0</v>
      </c>
      <c r="CG115" s="968"/>
      <c r="CH115" s="968"/>
      <c r="CI115" s="968"/>
      <c r="CJ115" s="968"/>
      <c r="CK115" s="998"/>
      <c r="CL115" s="999"/>
      <c r="CM115" s="1002" t="s">
        <v>466</v>
      </c>
      <c r="CN115" s="1023"/>
      <c r="CO115" s="1023"/>
      <c r="CP115" s="1023"/>
      <c r="CQ115" s="1023"/>
      <c r="CR115" s="1023"/>
      <c r="CS115" s="1023"/>
      <c r="CT115" s="1023"/>
      <c r="CU115" s="1023"/>
      <c r="CV115" s="1023"/>
      <c r="CW115" s="1023"/>
      <c r="CX115" s="1023"/>
      <c r="CY115" s="1023"/>
      <c r="CZ115" s="1023"/>
      <c r="DA115" s="1023"/>
      <c r="DB115" s="1023"/>
      <c r="DC115" s="1023"/>
      <c r="DD115" s="1023"/>
      <c r="DE115" s="1023"/>
      <c r="DF115" s="1004"/>
      <c r="DG115" s="1011">
        <v>2004</v>
      </c>
      <c r="DH115" s="1012"/>
      <c r="DI115" s="1012"/>
      <c r="DJ115" s="1012"/>
      <c r="DK115" s="1013"/>
      <c r="DL115" s="1014" t="s">
        <v>467</v>
      </c>
      <c r="DM115" s="1012"/>
      <c r="DN115" s="1012"/>
      <c r="DO115" s="1012"/>
      <c r="DP115" s="1013"/>
      <c r="DQ115" s="1014" t="s">
        <v>249</v>
      </c>
      <c r="DR115" s="1012"/>
      <c r="DS115" s="1012"/>
      <c r="DT115" s="1012"/>
      <c r="DU115" s="1013"/>
      <c r="DV115" s="1015" t="s">
        <v>249</v>
      </c>
      <c r="DW115" s="1016"/>
      <c r="DX115" s="1016"/>
      <c r="DY115" s="1016"/>
      <c r="DZ115" s="1017"/>
    </row>
    <row r="116" spans="1:130" s="246" customFormat="1" ht="26.25" customHeight="1" x14ac:dyDescent="0.15">
      <c r="A116" s="1009"/>
      <c r="B116" s="1010"/>
      <c r="C116" s="1018" t="s">
        <v>468</v>
      </c>
      <c r="D116" s="1018"/>
      <c r="E116" s="1018"/>
      <c r="F116" s="1018"/>
      <c r="G116" s="1018"/>
      <c r="H116" s="1018"/>
      <c r="I116" s="1018"/>
      <c r="J116" s="1018"/>
      <c r="K116" s="1018"/>
      <c r="L116" s="1018"/>
      <c r="M116" s="1018"/>
      <c r="N116" s="1018"/>
      <c r="O116" s="1018"/>
      <c r="P116" s="1018"/>
      <c r="Q116" s="1018"/>
      <c r="R116" s="1018"/>
      <c r="S116" s="1018"/>
      <c r="T116" s="1018"/>
      <c r="U116" s="1018"/>
      <c r="V116" s="1018"/>
      <c r="W116" s="1018"/>
      <c r="X116" s="1018"/>
      <c r="Y116" s="1018"/>
      <c r="Z116" s="1019"/>
      <c r="AA116" s="1011" t="s">
        <v>449</v>
      </c>
      <c r="AB116" s="1012"/>
      <c r="AC116" s="1012"/>
      <c r="AD116" s="1012"/>
      <c r="AE116" s="1013"/>
      <c r="AF116" s="1014">
        <v>367</v>
      </c>
      <c r="AG116" s="1012"/>
      <c r="AH116" s="1012"/>
      <c r="AI116" s="1012"/>
      <c r="AJ116" s="1013"/>
      <c r="AK116" s="1014" t="s">
        <v>249</v>
      </c>
      <c r="AL116" s="1012"/>
      <c r="AM116" s="1012"/>
      <c r="AN116" s="1012"/>
      <c r="AO116" s="1013"/>
      <c r="AP116" s="1015" t="s">
        <v>249</v>
      </c>
      <c r="AQ116" s="1016"/>
      <c r="AR116" s="1016"/>
      <c r="AS116" s="1016"/>
      <c r="AT116" s="1017"/>
      <c r="AU116" s="953"/>
      <c r="AV116" s="954"/>
      <c r="AW116" s="954"/>
      <c r="AX116" s="954"/>
      <c r="AY116" s="954"/>
      <c r="AZ116" s="1020" t="s">
        <v>469</v>
      </c>
      <c r="BA116" s="1021"/>
      <c r="BB116" s="1021"/>
      <c r="BC116" s="1021"/>
      <c r="BD116" s="1021"/>
      <c r="BE116" s="1021"/>
      <c r="BF116" s="1021"/>
      <c r="BG116" s="1021"/>
      <c r="BH116" s="1021"/>
      <c r="BI116" s="1021"/>
      <c r="BJ116" s="1021"/>
      <c r="BK116" s="1021"/>
      <c r="BL116" s="1021"/>
      <c r="BM116" s="1021"/>
      <c r="BN116" s="1021"/>
      <c r="BO116" s="1021"/>
      <c r="BP116" s="1022"/>
      <c r="BQ116" s="972" t="s">
        <v>470</v>
      </c>
      <c r="BR116" s="973"/>
      <c r="BS116" s="973"/>
      <c r="BT116" s="973"/>
      <c r="BU116" s="973"/>
      <c r="BV116" s="973" t="s">
        <v>449</v>
      </c>
      <c r="BW116" s="973"/>
      <c r="BX116" s="973"/>
      <c r="BY116" s="973"/>
      <c r="BZ116" s="973"/>
      <c r="CA116" s="973" t="s">
        <v>449</v>
      </c>
      <c r="CB116" s="973"/>
      <c r="CC116" s="973"/>
      <c r="CD116" s="973"/>
      <c r="CE116" s="973"/>
      <c r="CF116" s="967" t="s">
        <v>249</v>
      </c>
      <c r="CG116" s="968"/>
      <c r="CH116" s="968"/>
      <c r="CI116" s="968"/>
      <c r="CJ116" s="968"/>
      <c r="CK116" s="998"/>
      <c r="CL116" s="999"/>
      <c r="CM116" s="969" t="s">
        <v>471</v>
      </c>
      <c r="CN116" s="970"/>
      <c r="CO116" s="970"/>
      <c r="CP116" s="970"/>
      <c r="CQ116" s="970"/>
      <c r="CR116" s="970"/>
      <c r="CS116" s="970"/>
      <c r="CT116" s="970"/>
      <c r="CU116" s="970"/>
      <c r="CV116" s="970"/>
      <c r="CW116" s="970"/>
      <c r="CX116" s="970"/>
      <c r="CY116" s="970"/>
      <c r="CZ116" s="970"/>
      <c r="DA116" s="970"/>
      <c r="DB116" s="970"/>
      <c r="DC116" s="970"/>
      <c r="DD116" s="970"/>
      <c r="DE116" s="970"/>
      <c r="DF116" s="971"/>
      <c r="DG116" s="1011" t="s">
        <v>449</v>
      </c>
      <c r="DH116" s="1012"/>
      <c r="DI116" s="1012"/>
      <c r="DJ116" s="1012"/>
      <c r="DK116" s="1013"/>
      <c r="DL116" s="1014" t="s">
        <v>467</v>
      </c>
      <c r="DM116" s="1012"/>
      <c r="DN116" s="1012"/>
      <c r="DO116" s="1012"/>
      <c r="DP116" s="1013"/>
      <c r="DQ116" s="1014" t="s">
        <v>249</v>
      </c>
      <c r="DR116" s="1012"/>
      <c r="DS116" s="1012"/>
      <c r="DT116" s="1012"/>
      <c r="DU116" s="1013"/>
      <c r="DV116" s="1015" t="s">
        <v>449</v>
      </c>
      <c r="DW116" s="1016"/>
      <c r="DX116" s="1016"/>
      <c r="DY116" s="1016"/>
      <c r="DZ116" s="1017"/>
    </row>
    <row r="117" spans="1:130" s="246" customFormat="1" ht="26.25" customHeight="1" x14ac:dyDescent="0.15">
      <c r="A117" s="957" t="s">
        <v>189</v>
      </c>
      <c r="B117" s="938"/>
      <c r="C117" s="938"/>
      <c r="D117" s="938"/>
      <c r="E117" s="938"/>
      <c r="F117" s="938"/>
      <c r="G117" s="938"/>
      <c r="H117" s="938"/>
      <c r="I117" s="938"/>
      <c r="J117" s="938"/>
      <c r="K117" s="938"/>
      <c r="L117" s="938"/>
      <c r="M117" s="938"/>
      <c r="N117" s="938"/>
      <c r="O117" s="938"/>
      <c r="P117" s="938"/>
      <c r="Q117" s="938"/>
      <c r="R117" s="938"/>
      <c r="S117" s="938"/>
      <c r="T117" s="938"/>
      <c r="U117" s="938"/>
      <c r="V117" s="938"/>
      <c r="W117" s="938"/>
      <c r="X117" s="938"/>
      <c r="Y117" s="1028" t="s">
        <v>472</v>
      </c>
      <c r="Z117" s="939"/>
      <c r="AA117" s="1029">
        <v>11206231</v>
      </c>
      <c r="AB117" s="1030"/>
      <c r="AC117" s="1030"/>
      <c r="AD117" s="1030"/>
      <c r="AE117" s="1031"/>
      <c r="AF117" s="1032">
        <v>11135998</v>
      </c>
      <c r="AG117" s="1030"/>
      <c r="AH117" s="1030"/>
      <c r="AI117" s="1030"/>
      <c r="AJ117" s="1031"/>
      <c r="AK117" s="1032">
        <v>11037866</v>
      </c>
      <c r="AL117" s="1030"/>
      <c r="AM117" s="1030"/>
      <c r="AN117" s="1030"/>
      <c r="AO117" s="1031"/>
      <c r="AP117" s="1033"/>
      <c r="AQ117" s="1034"/>
      <c r="AR117" s="1034"/>
      <c r="AS117" s="1034"/>
      <c r="AT117" s="1035"/>
      <c r="AU117" s="953"/>
      <c r="AV117" s="954"/>
      <c r="AW117" s="954"/>
      <c r="AX117" s="954"/>
      <c r="AY117" s="954"/>
      <c r="AZ117" s="1020" t="s">
        <v>473</v>
      </c>
      <c r="BA117" s="1021"/>
      <c r="BB117" s="1021"/>
      <c r="BC117" s="1021"/>
      <c r="BD117" s="1021"/>
      <c r="BE117" s="1021"/>
      <c r="BF117" s="1021"/>
      <c r="BG117" s="1021"/>
      <c r="BH117" s="1021"/>
      <c r="BI117" s="1021"/>
      <c r="BJ117" s="1021"/>
      <c r="BK117" s="1021"/>
      <c r="BL117" s="1021"/>
      <c r="BM117" s="1021"/>
      <c r="BN117" s="1021"/>
      <c r="BO117" s="1021"/>
      <c r="BP117" s="1022"/>
      <c r="BQ117" s="972" t="s">
        <v>249</v>
      </c>
      <c r="BR117" s="973"/>
      <c r="BS117" s="973"/>
      <c r="BT117" s="973"/>
      <c r="BU117" s="973"/>
      <c r="BV117" s="973" t="s">
        <v>467</v>
      </c>
      <c r="BW117" s="973"/>
      <c r="BX117" s="973"/>
      <c r="BY117" s="973"/>
      <c r="BZ117" s="973"/>
      <c r="CA117" s="973" t="s">
        <v>449</v>
      </c>
      <c r="CB117" s="973"/>
      <c r="CC117" s="973"/>
      <c r="CD117" s="973"/>
      <c r="CE117" s="973"/>
      <c r="CF117" s="967" t="s">
        <v>249</v>
      </c>
      <c r="CG117" s="968"/>
      <c r="CH117" s="968"/>
      <c r="CI117" s="968"/>
      <c r="CJ117" s="968"/>
      <c r="CK117" s="998"/>
      <c r="CL117" s="999"/>
      <c r="CM117" s="969" t="s">
        <v>474</v>
      </c>
      <c r="CN117" s="970"/>
      <c r="CO117" s="970"/>
      <c r="CP117" s="970"/>
      <c r="CQ117" s="970"/>
      <c r="CR117" s="970"/>
      <c r="CS117" s="970"/>
      <c r="CT117" s="970"/>
      <c r="CU117" s="970"/>
      <c r="CV117" s="970"/>
      <c r="CW117" s="970"/>
      <c r="CX117" s="970"/>
      <c r="CY117" s="970"/>
      <c r="CZ117" s="970"/>
      <c r="DA117" s="970"/>
      <c r="DB117" s="970"/>
      <c r="DC117" s="970"/>
      <c r="DD117" s="970"/>
      <c r="DE117" s="970"/>
      <c r="DF117" s="971"/>
      <c r="DG117" s="1011" t="s">
        <v>249</v>
      </c>
      <c r="DH117" s="1012"/>
      <c r="DI117" s="1012"/>
      <c r="DJ117" s="1012"/>
      <c r="DK117" s="1013"/>
      <c r="DL117" s="1014" t="s">
        <v>470</v>
      </c>
      <c r="DM117" s="1012"/>
      <c r="DN117" s="1012"/>
      <c r="DO117" s="1012"/>
      <c r="DP117" s="1013"/>
      <c r="DQ117" s="1014" t="s">
        <v>249</v>
      </c>
      <c r="DR117" s="1012"/>
      <c r="DS117" s="1012"/>
      <c r="DT117" s="1012"/>
      <c r="DU117" s="1013"/>
      <c r="DV117" s="1015" t="s">
        <v>467</v>
      </c>
      <c r="DW117" s="1016"/>
      <c r="DX117" s="1016"/>
      <c r="DY117" s="1016"/>
      <c r="DZ117" s="1017"/>
    </row>
    <row r="118" spans="1:130" s="246" customFormat="1" ht="26.25" customHeight="1" x14ac:dyDescent="0.15">
      <c r="A118" s="957" t="s">
        <v>444</v>
      </c>
      <c r="B118" s="938"/>
      <c r="C118" s="938"/>
      <c r="D118" s="938"/>
      <c r="E118" s="938"/>
      <c r="F118" s="938"/>
      <c r="G118" s="938"/>
      <c r="H118" s="938"/>
      <c r="I118" s="938"/>
      <c r="J118" s="938"/>
      <c r="K118" s="938"/>
      <c r="L118" s="938"/>
      <c r="M118" s="938"/>
      <c r="N118" s="938"/>
      <c r="O118" s="938"/>
      <c r="P118" s="938"/>
      <c r="Q118" s="938"/>
      <c r="R118" s="938"/>
      <c r="S118" s="938"/>
      <c r="T118" s="938"/>
      <c r="U118" s="938"/>
      <c r="V118" s="938"/>
      <c r="W118" s="938"/>
      <c r="X118" s="938"/>
      <c r="Y118" s="938"/>
      <c r="Z118" s="939"/>
      <c r="AA118" s="937" t="s">
        <v>442</v>
      </c>
      <c r="AB118" s="938"/>
      <c r="AC118" s="938"/>
      <c r="AD118" s="938"/>
      <c r="AE118" s="939"/>
      <c r="AF118" s="937" t="s">
        <v>310</v>
      </c>
      <c r="AG118" s="938"/>
      <c r="AH118" s="938"/>
      <c r="AI118" s="938"/>
      <c r="AJ118" s="939"/>
      <c r="AK118" s="937" t="s">
        <v>309</v>
      </c>
      <c r="AL118" s="938"/>
      <c r="AM118" s="938"/>
      <c r="AN118" s="938"/>
      <c r="AO118" s="939"/>
      <c r="AP118" s="1024" t="s">
        <v>443</v>
      </c>
      <c r="AQ118" s="1025"/>
      <c r="AR118" s="1025"/>
      <c r="AS118" s="1025"/>
      <c r="AT118" s="1026"/>
      <c r="AU118" s="953"/>
      <c r="AV118" s="954"/>
      <c r="AW118" s="954"/>
      <c r="AX118" s="954"/>
      <c r="AY118" s="954"/>
      <c r="AZ118" s="1027" t="s">
        <v>475</v>
      </c>
      <c r="BA118" s="1018"/>
      <c r="BB118" s="1018"/>
      <c r="BC118" s="1018"/>
      <c r="BD118" s="1018"/>
      <c r="BE118" s="1018"/>
      <c r="BF118" s="1018"/>
      <c r="BG118" s="1018"/>
      <c r="BH118" s="1018"/>
      <c r="BI118" s="1018"/>
      <c r="BJ118" s="1018"/>
      <c r="BK118" s="1018"/>
      <c r="BL118" s="1018"/>
      <c r="BM118" s="1018"/>
      <c r="BN118" s="1018"/>
      <c r="BO118" s="1018"/>
      <c r="BP118" s="1019"/>
      <c r="BQ118" s="1050" t="s">
        <v>249</v>
      </c>
      <c r="BR118" s="1051"/>
      <c r="BS118" s="1051"/>
      <c r="BT118" s="1051"/>
      <c r="BU118" s="1051"/>
      <c r="BV118" s="1051" t="s">
        <v>467</v>
      </c>
      <c r="BW118" s="1051"/>
      <c r="BX118" s="1051"/>
      <c r="BY118" s="1051"/>
      <c r="BZ118" s="1051"/>
      <c r="CA118" s="1051" t="s">
        <v>249</v>
      </c>
      <c r="CB118" s="1051"/>
      <c r="CC118" s="1051"/>
      <c r="CD118" s="1051"/>
      <c r="CE118" s="1051"/>
      <c r="CF118" s="967" t="s">
        <v>249</v>
      </c>
      <c r="CG118" s="968"/>
      <c r="CH118" s="968"/>
      <c r="CI118" s="968"/>
      <c r="CJ118" s="968"/>
      <c r="CK118" s="998"/>
      <c r="CL118" s="999"/>
      <c r="CM118" s="969" t="s">
        <v>476</v>
      </c>
      <c r="CN118" s="970"/>
      <c r="CO118" s="970"/>
      <c r="CP118" s="970"/>
      <c r="CQ118" s="970"/>
      <c r="CR118" s="970"/>
      <c r="CS118" s="970"/>
      <c r="CT118" s="970"/>
      <c r="CU118" s="970"/>
      <c r="CV118" s="970"/>
      <c r="CW118" s="970"/>
      <c r="CX118" s="970"/>
      <c r="CY118" s="970"/>
      <c r="CZ118" s="970"/>
      <c r="DA118" s="970"/>
      <c r="DB118" s="970"/>
      <c r="DC118" s="970"/>
      <c r="DD118" s="970"/>
      <c r="DE118" s="970"/>
      <c r="DF118" s="971"/>
      <c r="DG118" s="1011" t="s">
        <v>249</v>
      </c>
      <c r="DH118" s="1012"/>
      <c r="DI118" s="1012"/>
      <c r="DJ118" s="1012"/>
      <c r="DK118" s="1013"/>
      <c r="DL118" s="1014" t="s">
        <v>249</v>
      </c>
      <c r="DM118" s="1012"/>
      <c r="DN118" s="1012"/>
      <c r="DO118" s="1012"/>
      <c r="DP118" s="1013"/>
      <c r="DQ118" s="1014" t="s">
        <v>249</v>
      </c>
      <c r="DR118" s="1012"/>
      <c r="DS118" s="1012"/>
      <c r="DT118" s="1012"/>
      <c r="DU118" s="1013"/>
      <c r="DV118" s="1015" t="s">
        <v>249</v>
      </c>
      <c r="DW118" s="1016"/>
      <c r="DX118" s="1016"/>
      <c r="DY118" s="1016"/>
      <c r="DZ118" s="1017"/>
    </row>
    <row r="119" spans="1:130" s="246" customFormat="1" ht="26.25" customHeight="1" x14ac:dyDescent="0.15">
      <c r="A119" s="1111" t="s">
        <v>447</v>
      </c>
      <c r="B119" s="997"/>
      <c r="C119" s="976" t="s">
        <v>448</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44" t="s">
        <v>249</v>
      </c>
      <c r="AB119" s="945"/>
      <c r="AC119" s="945"/>
      <c r="AD119" s="945"/>
      <c r="AE119" s="946"/>
      <c r="AF119" s="947" t="s">
        <v>249</v>
      </c>
      <c r="AG119" s="945"/>
      <c r="AH119" s="945"/>
      <c r="AI119" s="945"/>
      <c r="AJ119" s="946"/>
      <c r="AK119" s="947" t="s">
        <v>249</v>
      </c>
      <c r="AL119" s="945"/>
      <c r="AM119" s="945"/>
      <c r="AN119" s="945"/>
      <c r="AO119" s="946"/>
      <c r="AP119" s="948" t="s">
        <v>449</v>
      </c>
      <c r="AQ119" s="949"/>
      <c r="AR119" s="949"/>
      <c r="AS119" s="949"/>
      <c r="AT119" s="950"/>
      <c r="AU119" s="955"/>
      <c r="AV119" s="956"/>
      <c r="AW119" s="956"/>
      <c r="AX119" s="956"/>
      <c r="AY119" s="956"/>
      <c r="AZ119" s="277" t="s">
        <v>189</v>
      </c>
      <c r="BA119" s="277"/>
      <c r="BB119" s="277"/>
      <c r="BC119" s="277"/>
      <c r="BD119" s="277"/>
      <c r="BE119" s="277"/>
      <c r="BF119" s="277"/>
      <c r="BG119" s="277"/>
      <c r="BH119" s="277"/>
      <c r="BI119" s="277"/>
      <c r="BJ119" s="277"/>
      <c r="BK119" s="277"/>
      <c r="BL119" s="277"/>
      <c r="BM119" s="277"/>
      <c r="BN119" s="277"/>
      <c r="BO119" s="1028" t="s">
        <v>477</v>
      </c>
      <c r="BP119" s="1059"/>
      <c r="BQ119" s="1050">
        <v>137319117</v>
      </c>
      <c r="BR119" s="1051"/>
      <c r="BS119" s="1051"/>
      <c r="BT119" s="1051"/>
      <c r="BU119" s="1051"/>
      <c r="BV119" s="1051">
        <v>137275482</v>
      </c>
      <c r="BW119" s="1051"/>
      <c r="BX119" s="1051"/>
      <c r="BY119" s="1051"/>
      <c r="BZ119" s="1051"/>
      <c r="CA119" s="1051">
        <v>136813725</v>
      </c>
      <c r="CB119" s="1051"/>
      <c r="CC119" s="1051"/>
      <c r="CD119" s="1051"/>
      <c r="CE119" s="1051"/>
      <c r="CF119" s="1052"/>
      <c r="CG119" s="1053"/>
      <c r="CH119" s="1053"/>
      <c r="CI119" s="1053"/>
      <c r="CJ119" s="1054"/>
      <c r="CK119" s="1000"/>
      <c r="CL119" s="1001"/>
      <c r="CM119" s="1055" t="s">
        <v>478</v>
      </c>
      <c r="CN119" s="1056"/>
      <c r="CO119" s="1056"/>
      <c r="CP119" s="1056"/>
      <c r="CQ119" s="1056"/>
      <c r="CR119" s="1056"/>
      <c r="CS119" s="1056"/>
      <c r="CT119" s="1056"/>
      <c r="CU119" s="1056"/>
      <c r="CV119" s="1056"/>
      <c r="CW119" s="1056"/>
      <c r="CX119" s="1056"/>
      <c r="CY119" s="1056"/>
      <c r="CZ119" s="1056"/>
      <c r="DA119" s="1056"/>
      <c r="DB119" s="1056"/>
      <c r="DC119" s="1056"/>
      <c r="DD119" s="1056"/>
      <c r="DE119" s="1056"/>
      <c r="DF119" s="1057"/>
      <c r="DG119" s="1058" t="s">
        <v>449</v>
      </c>
      <c r="DH119" s="1037"/>
      <c r="DI119" s="1037"/>
      <c r="DJ119" s="1037"/>
      <c r="DK119" s="1038"/>
      <c r="DL119" s="1036" t="s">
        <v>449</v>
      </c>
      <c r="DM119" s="1037"/>
      <c r="DN119" s="1037"/>
      <c r="DO119" s="1037"/>
      <c r="DP119" s="1038"/>
      <c r="DQ119" s="1036" t="s">
        <v>249</v>
      </c>
      <c r="DR119" s="1037"/>
      <c r="DS119" s="1037"/>
      <c r="DT119" s="1037"/>
      <c r="DU119" s="1038"/>
      <c r="DV119" s="1039" t="s">
        <v>249</v>
      </c>
      <c r="DW119" s="1040"/>
      <c r="DX119" s="1040"/>
      <c r="DY119" s="1040"/>
      <c r="DZ119" s="1041"/>
    </row>
    <row r="120" spans="1:130" s="246" customFormat="1" ht="26.25" customHeight="1" x14ac:dyDescent="0.15">
      <c r="A120" s="1112"/>
      <c r="B120" s="999"/>
      <c r="C120" s="969" t="s">
        <v>453</v>
      </c>
      <c r="D120" s="970"/>
      <c r="E120" s="970"/>
      <c r="F120" s="970"/>
      <c r="G120" s="970"/>
      <c r="H120" s="970"/>
      <c r="I120" s="970"/>
      <c r="J120" s="970"/>
      <c r="K120" s="970"/>
      <c r="L120" s="970"/>
      <c r="M120" s="970"/>
      <c r="N120" s="970"/>
      <c r="O120" s="970"/>
      <c r="P120" s="970"/>
      <c r="Q120" s="970"/>
      <c r="R120" s="970"/>
      <c r="S120" s="970"/>
      <c r="T120" s="970"/>
      <c r="U120" s="970"/>
      <c r="V120" s="970"/>
      <c r="W120" s="970"/>
      <c r="X120" s="970"/>
      <c r="Y120" s="970"/>
      <c r="Z120" s="971"/>
      <c r="AA120" s="1011" t="s">
        <v>249</v>
      </c>
      <c r="AB120" s="1012"/>
      <c r="AC120" s="1012"/>
      <c r="AD120" s="1012"/>
      <c r="AE120" s="1013"/>
      <c r="AF120" s="1014" t="s">
        <v>249</v>
      </c>
      <c r="AG120" s="1012"/>
      <c r="AH120" s="1012"/>
      <c r="AI120" s="1012"/>
      <c r="AJ120" s="1013"/>
      <c r="AK120" s="1014" t="s">
        <v>249</v>
      </c>
      <c r="AL120" s="1012"/>
      <c r="AM120" s="1012"/>
      <c r="AN120" s="1012"/>
      <c r="AO120" s="1013"/>
      <c r="AP120" s="1015" t="s">
        <v>449</v>
      </c>
      <c r="AQ120" s="1016"/>
      <c r="AR120" s="1016"/>
      <c r="AS120" s="1016"/>
      <c r="AT120" s="1017"/>
      <c r="AU120" s="1042" t="s">
        <v>479</v>
      </c>
      <c r="AV120" s="1043"/>
      <c r="AW120" s="1043"/>
      <c r="AX120" s="1043"/>
      <c r="AY120" s="1044"/>
      <c r="AZ120" s="993" t="s">
        <v>480</v>
      </c>
      <c r="BA120" s="942"/>
      <c r="BB120" s="942"/>
      <c r="BC120" s="942"/>
      <c r="BD120" s="942"/>
      <c r="BE120" s="942"/>
      <c r="BF120" s="942"/>
      <c r="BG120" s="942"/>
      <c r="BH120" s="942"/>
      <c r="BI120" s="942"/>
      <c r="BJ120" s="942"/>
      <c r="BK120" s="942"/>
      <c r="BL120" s="942"/>
      <c r="BM120" s="942"/>
      <c r="BN120" s="942"/>
      <c r="BO120" s="942"/>
      <c r="BP120" s="943"/>
      <c r="BQ120" s="979">
        <v>8012925</v>
      </c>
      <c r="BR120" s="980"/>
      <c r="BS120" s="980"/>
      <c r="BT120" s="980"/>
      <c r="BU120" s="980"/>
      <c r="BV120" s="980">
        <v>7163343</v>
      </c>
      <c r="BW120" s="980"/>
      <c r="BX120" s="980"/>
      <c r="BY120" s="980"/>
      <c r="BZ120" s="980"/>
      <c r="CA120" s="980">
        <v>7521587</v>
      </c>
      <c r="CB120" s="980"/>
      <c r="CC120" s="980"/>
      <c r="CD120" s="980"/>
      <c r="CE120" s="980"/>
      <c r="CF120" s="994">
        <v>21.5</v>
      </c>
      <c r="CG120" s="995"/>
      <c r="CH120" s="995"/>
      <c r="CI120" s="995"/>
      <c r="CJ120" s="995"/>
      <c r="CK120" s="1060" t="s">
        <v>481</v>
      </c>
      <c r="CL120" s="1061"/>
      <c r="CM120" s="1061"/>
      <c r="CN120" s="1061"/>
      <c r="CO120" s="1062"/>
      <c r="CP120" s="1068" t="s">
        <v>482</v>
      </c>
      <c r="CQ120" s="1069"/>
      <c r="CR120" s="1069"/>
      <c r="CS120" s="1069"/>
      <c r="CT120" s="1069"/>
      <c r="CU120" s="1069"/>
      <c r="CV120" s="1069"/>
      <c r="CW120" s="1069"/>
      <c r="CX120" s="1069"/>
      <c r="CY120" s="1069"/>
      <c r="CZ120" s="1069"/>
      <c r="DA120" s="1069"/>
      <c r="DB120" s="1069"/>
      <c r="DC120" s="1069"/>
      <c r="DD120" s="1069"/>
      <c r="DE120" s="1069"/>
      <c r="DF120" s="1070"/>
      <c r="DG120" s="979">
        <v>33427992</v>
      </c>
      <c r="DH120" s="980"/>
      <c r="DI120" s="980"/>
      <c r="DJ120" s="980"/>
      <c r="DK120" s="980"/>
      <c r="DL120" s="980">
        <v>32437791</v>
      </c>
      <c r="DM120" s="980"/>
      <c r="DN120" s="980"/>
      <c r="DO120" s="980"/>
      <c r="DP120" s="980"/>
      <c r="DQ120" s="980">
        <v>30911298</v>
      </c>
      <c r="DR120" s="980"/>
      <c r="DS120" s="980"/>
      <c r="DT120" s="980"/>
      <c r="DU120" s="980"/>
      <c r="DV120" s="981">
        <v>88.5</v>
      </c>
      <c r="DW120" s="981"/>
      <c r="DX120" s="981"/>
      <c r="DY120" s="981"/>
      <c r="DZ120" s="982"/>
    </row>
    <row r="121" spans="1:130" s="246" customFormat="1" ht="26.25" customHeight="1" x14ac:dyDescent="0.15">
      <c r="A121" s="1112"/>
      <c r="B121" s="999"/>
      <c r="C121" s="1020" t="s">
        <v>483</v>
      </c>
      <c r="D121" s="1021"/>
      <c r="E121" s="1021"/>
      <c r="F121" s="1021"/>
      <c r="G121" s="1021"/>
      <c r="H121" s="1021"/>
      <c r="I121" s="1021"/>
      <c r="J121" s="1021"/>
      <c r="K121" s="1021"/>
      <c r="L121" s="1021"/>
      <c r="M121" s="1021"/>
      <c r="N121" s="1021"/>
      <c r="O121" s="1021"/>
      <c r="P121" s="1021"/>
      <c r="Q121" s="1021"/>
      <c r="R121" s="1021"/>
      <c r="S121" s="1021"/>
      <c r="T121" s="1021"/>
      <c r="U121" s="1021"/>
      <c r="V121" s="1021"/>
      <c r="W121" s="1021"/>
      <c r="X121" s="1021"/>
      <c r="Y121" s="1021"/>
      <c r="Z121" s="1022"/>
      <c r="AA121" s="1011" t="s">
        <v>449</v>
      </c>
      <c r="AB121" s="1012"/>
      <c r="AC121" s="1012"/>
      <c r="AD121" s="1012"/>
      <c r="AE121" s="1013"/>
      <c r="AF121" s="1014" t="s">
        <v>449</v>
      </c>
      <c r="AG121" s="1012"/>
      <c r="AH121" s="1012"/>
      <c r="AI121" s="1012"/>
      <c r="AJ121" s="1013"/>
      <c r="AK121" s="1014" t="s">
        <v>249</v>
      </c>
      <c r="AL121" s="1012"/>
      <c r="AM121" s="1012"/>
      <c r="AN121" s="1012"/>
      <c r="AO121" s="1013"/>
      <c r="AP121" s="1015" t="s">
        <v>449</v>
      </c>
      <c r="AQ121" s="1016"/>
      <c r="AR121" s="1016"/>
      <c r="AS121" s="1016"/>
      <c r="AT121" s="1017"/>
      <c r="AU121" s="1045"/>
      <c r="AV121" s="1046"/>
      <c r="AW121" s="1046"/>
      <c r="AX121" s="1046"/>
      <c r="AY121" s="1047"/>
      <c r="AZ121" s="1002" t="s">
        <v>484</v>
      </c>
      <c r="BA121" s="1003"/>
      <c r="BB121" s="1003"/>
      <c r="BC121" s="1003"/>
      <c r="BD121" s="1003"/>
      <c r="BE121" s="1003"/>
      <c r="BF121" s="1003"/>
      <c r="BG121" s="1003"/>
      <c r="BH121" s="1003"/>
      <c r="BI121" s="1003"/>
      <c r="BJ121" s="1003"/>
      <c r="BK121" s="1003"/>
      <c r="BL121" s="1003"/>
      <c r="BM121" s="1003"/>
      <c r="BN121" s="1003"/>
      <c r="BO121" s="1003"/>
      <c r="BP121" s="1004"/>
      <c r="BQ121" s="972">
        <v>15832453</v>
      </c>
      <c r="BR121" s="973"/>
      <c r="BS121" s="973"/>
      <c r="BT121" s="973"/>
      <c r="BU121" s="973"/>
      <c r="BV121" s="973">
        <v>15626089</v>
      </c>
      <c r="BW121" s="973"/>
      <c r="BX121" s="973"/>
      <c r="BY121" s="973"/>
      <c r="BZ121" s="973"/>
      <c r="CA121" s="973">
        <v>16333031</v>
      </c>
      <c r="CB121" s="973"/>
      <c r="CC121" s="973"/>
      <c r="CD121" s="973"/>
      <c r="CE121" s="973"/>
      <c r="CF121" s="967">
        <v>46.8</v>
      </c>
      <c r="CG121" s="968"/>
      <c r="CH121" s="968"/>
      <c r="CI121" s="968"/>
      <c r="CJ121" s="968"/>
      <c r="CK121" s="1063"/>
      <c r="CL121" s="1064"/>
      <c r="CM121" s="1064"/>
      <c r="CN121" s="1064"/>
      <c r="CO121" s="1065"/>
      <c r="CP121" s="1073" t="s">
        <v>485</v>
      </c>
      <c r="CQ121" s="1074"/>
      <c r="CR121" s="1074"/>
      <c r="CS121" s="1074"/>
      <c r="CT121" s="1074"/>
      <c r="CU121" s="1074"/>
      <c r="CV121" s="1074"/>
      <c r="CW121" s="1074"/>
      <c r="CX121" s="1074"/>
      <c r="CY121" s="1074"/>
      <c r="CZ121" s="1074"/>
      <c r="DA121" s="1074"/>
      <c r="DB121" s="1074"/>
      <c r="DC121" s="1074"/>
      <c r="DD121" s="1074"/>
      <c r="DE121" s="1074"/>
      <c r="DF121" s="1075"/>
      <c r="DG121" s="972">
        <v>6267010</v>
      </c>
      <c r="DH121" s="973"/>
      <c r="DI121" s="973"/>
      <c r="DJ121" s="973"/>
      <c r="DK121" s="973"/>
      <c r="DL121" s="973">
        <v>5859439</v>
      </c>
      <c r="DM121" s="973"/>
      <c r="DN121" s="973"/>
      <c r="DO121" s="973"/>
      <c r="DP121" s="973"/>
      <c r="DQ121" s="973">
        <v>5307073</v>
      </c>
      <c r="DR121" s="973"/>
      <c r="DS121" s="973"/>
      <c r="DT121" s="973"/>
      <c r="DU121" s="973"/>
      <c r="DV121" s="974">
        <v>15.2</v>
      </c>
      <c r="DW121" s="974"/>
      <c r="DX121" s="974"/>
      <c r="DY121" s="974"/>
      <c r="DZ121" s="975"/>
    </row>
    <row r="122" spans="1:130" s="246" customFormat="1" ht="26.25" customHeight="1" x14ac:dyDescent="0.15">
      <c r="A122" s="1112"/>
      <c r="B122" s="999"/>
      <c r="C122" s="969" t="s">
        <v>463</v>
      </c>
      <c r="D122" s="970"/>
      <c r="E122" s="970"/>
      <c r="F122" s="970"/>
      <c r="G122" s="970"/>
      <c r="H122" s="970"/>
      <c r="I122" s="970"/>
      <c r="J122" s="970"/>
      <c r="K122" s="970"/>
      <c r="L122" s="970"/>
      <c r="M122" s="970"/>
      <c r="N122" s="970"/>
      <c r="O122" s="970"/>
      <c r="P122" s="970"/>
      <c r="Q122" s="970"/>
      <c r="R122" s="970"/>
      <c r="S122" s="970"/>
      <c r="T122" s="970"/>
      <c r="U122" s="970"/>
      <c r="V122" s="970"/>
      <c r="W122" s="970"/>
      <c r="X122" s="970"/>
      <c r="Y122" s="970"/>
      <c r="Z122" s="971"/>
      <c r="AA122" s="1011" t="s">
        <v>249</v>
      </c>
      <c r="AB122" s="1012"/>
      <c r="AC122" s="1012"/>
      <c r="AD122" s="1012"/>
      <c r="AE122" s="1013"/>
      <c r="AF122" s="1014" t="s">
        <v>249</v>
      </c>
      <c r="AG122" s="1012"/>
      <c r="AH122" s="1012"/>
      <c r="AI122" s="1012"/>
      <c r="AJ122" s="1013"/>
      <c r="AK122" s="1014" t="s">
        <v>449</v>
      </c>
      <c r="AL122" s="1012"/>
      <c r="AM122" s="1012"/>
      <c r="AN122" s="1012"/>
      <c r="AO122" s="1013"/>
      <c r="AP122" s="1015" t="s">
        <v>449</v>
      </c>
      <c r="AQ122" s="1016"/>
      <c r="AR122" s="1016"/>
      <c r="AS122" s="1016"/>
      <c r="AT122" s="1017"/>
      <c r="AU122" s="1045"/>
      <c r="AV122" s="1046"/>
      <c r="AW122" s="1046"/>
      <c r="AX122" s="1046"/>
      <c r="AY122" s="1047"/>
      <c r="AZ122" s="1027" t="s">
        <v>486</v>
      </c>
      <c r="BA122" s="1018"/>
      <c r="BB122" s="1018"/>
      <c r="BC122" s="1018"/>
      <c r="BD122" s="1018"/>
      <c r="BE122" s="1018"/>
      <c r="BF122" s="1018"/>
      <c r="BG122" s="1018"/>
      <c r="BH122" s="1018"/>
      <c r="BI122" s="1018"/>
      <c r="BJ122" s="1018"/>
      <c r="BK122" s="1018"/>
      <c r="BL122" s="1018"/>
      <c r="BM122" s="1018"/>
      <c r="BN122" s="1018"/>
      <c r="BO122" s="1018"/>
      <c r="BP122" s="1019"/>
      <c r="BQ122" s="1050">
        <v>88603025</v>
      </c>
      <c r="BR122" s="1051"/>
      <c r="BS122" s="1051"/>
      <c r="BT122" s="1051"/>
      <c r="BU122" s="1051"/>
      <c r="BV122" s="1051">
        <v>86923808</v>
      </c>
      <c r="BW122" s="1051"/>
      <c r="BX122" s="1051"/>
      <c r="BY122" s="1051"/>
      <c r="BZ122" s="1051"/>
      <c r="CA122" s="1051">
        <v>85019445</v>
      </c>
      <c r="CB122" s="1051"/>
      <c r="CC122" s="1051"/>
      <c r="CD122" s="1051"/>
      <c r="CE122" s="1051"/>
      <c r="CF122" s="1071">
        <v>243.5</v>
      </c>
      <c r="CG122" s="1072"/>
      <c r="CH122" s="1072"/>
      <c r="CI122" s="1072"/>
      <c r="CJ122" s="1072"/>
      <c r="CK122" s="1063"/>
      <c r="CL122" s="1064"/>
      <c r="CM122" s="1064"/>
      <c r="CN122" s="1064"/>
      <c r="CO122" s="1065"/>
      <c r="CP122" s="1073" t="s">
        <v>487</v>
      </c>
      <c r="CQ122" s="1074"/>
      <c r="CR122" s="1074"/>
      <c r="CS122" s="1074"/>
      <c r="CT122" s="1074"/>
      <c r="CU122" s="1074"/>
      <c r="CV122" s="1074"/>
      <c r="CW122" s="1074"/>
      <c r="CX122" s="1074"/>
      <c r="CY122" s="1074"/>
      <c r="CZ122" s="1074"/>
      <c r="DA122" s="1074"/>
      <c r="DB122" s="1074"/>
      <c r="DC122" s="1074"/>
      <c r="DD122" s="1074"/>
      <c r="DE122" s="1074"/>
      <c r="DF122" s="1075"/>
      <c r="DG122" s="972">
        <v>441204</v>
      </c>
      <c r="DH122" s="973"/>
      <c r="DI122" s="973"/>
      <c r="DJ122" s="973"/>
      <c r="DK122" s="973"/>
      <c r="DL122" s="973">
        <v>469366</v>
      </c>
      <c r="DM122" s="973"/>
      <c r="DN122" s="973"/>
      <c r="DO122" s="973"/>
      <c r="DP122" s="973"/>
      <c r="DQ122" s="973">
        <v>477782</v>
      </c>
      <c r="DR122" s="973"/>
      <c r="DS122" s="973"/>
      <c r="DT122" s="973"/>
      <c r="DU122" s="973"/>
      <c r="DV122" s="974">
        <v>1.4</v>
      </c>
      <c r="DW122" s="974"/>
      <c r="DX122" s="974"/>
      <c r="DY122" s="974"/>
      <c r="DZ122" s="975"/>
    </row>
    <row r="123" spans="1:130" s="246" customFormat="1" ht="26.25" customHeight="1" x14ac:dyDescent="0.15">
      <c r="A123" s="1112"/>
      <c r="B123" s="999"/>
      <c r="C123" s="969" t="s">
        <v>471</v>
      </c>
      <c r="D123" s="970"/>
      <c r="E123" s="970"/>
      <c r="F123" s="970"/>
      <c r="G123" s="970"/>
      <c r="H123" s="970"/>
      <c r="I123" s="970"/>
      <c r="J123" s="970"/>
      <c r="K123" s="970"/>
      <c r="L123" s="970"/>
      <c r="M123" s="970"/>
      <c r="N123" s="970"/>
      <c r="O123" s="970"/>
      <c r="P123" s="970"/>
      <c r="Q123" s="970"/>
      <c r="R123" s="970"/>
      <c r="S123" s="970"/>
      <c r="T123" s="970"/>
      <c r="U123" s="970"/>
      <c r="V123" s="970"/>
      <c r="W123" s="970"/>
      <c r="X123" s="970"/>
      <c r="Y123" s="970"/>
      <c r="Z123" s="971"/>
      <c r="AA123" s="1011" t="s">
        <v>249</v>
      </c>
      <c r="AB123" s="1012"/>
      <c r="AC123" s="1012"/>
      <c r="AD123" s="1012"/>
      <c r="AE123" s="1013"/>
      <c r="AF123" s="1014" t="s">
        <v>249</v>
      </c>
      <c r="AG123" s="1012"/>
      <c r="AH123" s="1012"/>
      <c r="AI123" s="1012"/>
      <c r="AJ123" s="1013"/>
      <c r="AK123" s="1014" t="s">
        <v>249</v>
      </c>
      <c r="AL123" s="1012"/>
      <c r="AM123" s="1012"/>
      <c r="AN123" s="1012"/>
      <c r="AO123" s="1013"/>
      <c r="AP123" s="1015" t="s">
        <v>449</v>
      </c>
      <c r="AQ123" s="1016"/>
      <c r="AR123" s="1016"/>
      <c r="AS123" s="1016"/>
      <c r="AT123" s="1017"/>
      <c r="AU123" s="1048"/>
      <c r="AV123" s="1049"/>
      <c r="AW123" s="1049"/>
      <c r="AX123" s="1049"/>
      <c r="AY123" s="1049"/>
      <c r="AZ123" s="277" t="s">
        <v>189</v>
      </c>
      <c r="BA123" s="277"/>
      <c r="BB123" s="277"/>
      <c r="BC123" s="277"/>
      <c r="BD123" s="277"/>
      <c r="BE123" s="277"/>
      <c r="BF123" s="277"/>
      <c r="BG123" s="277"/>
      <c r="BH123" s="277"/>
      <c r="BI123" s="277"/>
      <c r="BJ123" s="277"/>
      <c r="BK123" s="277"/>
      <c r="BL123" s="277"/>
      <c r="BM123" s="277"/>
      <c r="BN123" s="277"/>
      <c r="BO123" s="1028" t="s">
        <v>488</v>
      </c>
      <c r="BP123" s="1059"/>
      <c r="BQ123" s="1118">
        <v>112448403</v>
      </c>
      <c r="BR123" s="1119"/>
      <c r="BS123" s="1119"/>
      <c r="BT123" s="1119"/>
      <c r="BU123" s="1119"/>
      <c r="BV123" s="1119">
        <v>109713240</v>
      </c>
      <c r="BW123" s="1119"/>
      <c r="BX123" s="1119"/>
      <c r="BY123" s="1119"/>
      <c r="BZ123" s="1119"/>
      <c r="CA123" s="1119">
        <v>108874063</v>
      </c>
      <c r="CB123" s="1119"/>
      <c r="CC123" s="1119"/>
      <c r="CD123" s="1119"/>
      <c r="CE123" s="1119"/>
      <c r="CF123" s="1052"/>
      <c r="CG123" s="1053"/>
      <c r="CH123" s="1053"/>
      <c r="CI123" s="1053"/>
      <c r="CJ123" s="1054"/>
      <c r="CK123" s="1063"/>
      <c r="CL123" s="1064"/>
      <c r="CM123" s="1064"/>
      <c r="CN123" s="1064"/>
      <c r="CO123" s="1065"/>
      <c r="CP123" s="1073" t="s">
        <v>489</v>
      </c>
      <c r="CQ123" s="1074"/>
      <c r="CR123" s="1074"/>
      <c r="CS123" s="1074"/>
      <c r="CT123" s="1074"/>
      <c r="CU123" s="1074"/>
      <c r="CV123" s="1074"/>
      <c r="CW123" s="1074"/>
      <c r="CX123" s="1074"/>
      <c r="CY123" s="1074"/>
      <c r="CZ123" s="1074"/>
      <c r="DA123" s="1074"/>
      <c r="DB123" s="1074"/>
      <c r="DC123" s="1074"/>
      <c r="DD123" s="1074"/>
      <c r="DE123" s="1074"/>
      <c r="DF123" s="1075"/>
      <c r="DG123" s="1011">
        <v>349355</v>
      </c>
      <c r="DH123" s="1012"/>
      <c r="DI123" s="1012"/>
      <c r="DJ123" s="1012"/>
      <c r="DK123" s="1013"/>
      <c r="DL123" s="1014">
        <v>244249</v>
      </c>
      <c r="DM123" s="1012"/>
      <c r="DN123" s="1012"/>
      <c r="DO123" s="1012"/>
      <c r="DP123" s="1013"/>
      <c r="DQ123" s="1014">
        <v>219401</v>
      </c>
      <c r="DR123" s="1012"/>
      <c r="DS123" s="1012"/>
      <c r="DT123" s="1012"/>
      <c r="DU123" s="1013"/>
      <c r="DV123" s="1015">
        <v>0.6</v>
      </c>
      <c r="DW123" s="1016"/>
      <c r="DX123" s="1016"/>
      <c r="DY123" s="1016"/>
      <c r="DZ123" s="1017"/>
    </row>
    <row r="124" spans="1:130" s="246" customFormat="1" ht="26.25" customHeight="1" thickBot="1" x14ac:dyDescent="0.2">
      <c r="A124" s="1112"/>
      <c r="B124" s="999"/>
      <c r="C124" s="969" t="s">
        <v>474</v>
      </c>
      <c r="D124" s="970"/>
      <c r="E124" s="970"/>
      <c r="F124" s="970"/>
      <c r="G124" s="970"/>
      <c r="H124" s="970"/>
      <c r="I124" s="970"/>
      <c r="J124" s="970"/>
      <c r="K124" s="970"/>
      <c r="L124" s="970"/>
      <c r="M124" s="970"/>
      <c r="N124" s="970"/>
      <c r="O124" s="970"/>
      <c r="P124" s="970"/>
      <c r="Q124" s="970"/>
      <c r="R124" s="970"/>
      <c r="S124" s="970"/>
      <c r="T124" s="970"/>
      <c r="U124" s="970"/>
      <c r="V124" s="970"/>
      <c r="W124" s="970"/>
      <c r="X124" s="970"/>
      <c r="Y124" s="970"/>
      <c r="Z124" s="971"/>
      <c r="AA124" s="1011" t="s">
        <v>249</v>
      </c>
      <c r="AB124" s="1012"/>
      <c r="AC124" s="1012"/>
      <c r="AD124" s="1012"/>
      <c r="AE124" s="1013"/>
      <c r="AF124" s="1014" t="s">
        <v>470</v>
      </c>
      <c r="AG124" s="1012"/>
      <c r="AH124" s="1012"/>
      <c r="AI124" s="1012"/>
      <c r="AJ124" s="1013"/>
      <c r="AK124" s="1014" t="s">
        <v>467</v>
      </c>
      <c r="AL124" s="1012"/>
      <c r="AM124" s="1012"/>
      <c r="AN124" s="1012"/>
      <c r="AO124" s="1013"/>
      <c r="AP124" s="1015" t="s">
        <v>449</v>
      </c>
      <c r="AQ124" s="1016"/>
      <c r="AR124" s="1016"/>
      <c r="AS124" s="1016"/>
      <c r="AT124" s="1017"/>
      <c r="AU124" s="1114" t="s">
        <v>490</v>
      </c>
      <c r="AV124" s="1115"/>
      <c r="AW124" s="1115"/>
      <c r="AX124" s="1115"/>
      <c r="AY124" s="1115"/>
      <c r="AZ124" s="1115"/>
      <c r="BA124" s="1115"/>
      <c r="BB124" s="1115"/>
      <c r="BC124" s="1115"/>
      <c r="BD124" s="1115"/>
      <c r="BE124" s="1115"/>
      <c r="BF124" s="1115"/>
      <c r="BG124" s="1115"/>
      <c r="BH124" s="1115"/>
      <c r="BI124" s="1115"/>
      <c r="BJ124" s="1115"/>
      <c r="BK124" s="1115"/>
      <c r="BL124" s="1115"/>
      <c r="BM124" s="1115"/>
      <c r="BN124" s="1115"/>
      <c r="BO124" s="1115"/>
      <c r="BP124" s="1116"/>
      <c r="BQ124" s="1117">
        <v>70.8</v>
      </c>
      <c r="BR124" s="1081"/>
      <c r="BS124" s="1081"/>
      <c r="BT124" s="1081"/>
      <c r="BU124" s="1081"/>
      <c r="BV124" s="1081">
        <v>78.900000000000006</v>
      </c>
      <c r="BW124" s="1081"/>
      <c r="BX124" s="1081"/>
      <c r="BY124" s="1081"/>
      <c r="BZ124" s="1081"/>
      <c r="CA124" s="1081">
        <v>80</v>
      </c>
      <c r="CB124" s="1081"/>
      <c r="CC124" s="1081"/>
      <c r="CD124" s="1081"/>
      <c r="CE124" s="1081"/>
      <c r="CF124" s="1082"/>
      <c r="CG124" s="1083"/>
      <c r="CH124" s="1083"/>
      <c r="CI124" s="1083"/>
      <c r="CJ124" s="1084"/>
      <c r="CK124" s="1066"/>
      <c r="CL124" s="1066"/>
      <c r="CM124" s="1066"/>
      <c r="CN124" s="1066"/>
      <c r="CO124" s="1067"/>
      <c r="CP124" s="1073" t="s">
        <v>491</v>
      </c>
      <c r="CQ124" s="1074"/>
      <c r="CR124" s="1074"/>
      <c r="CS124" s="1074"/>
      <c r="CT124" s="1074"/>
      <c r="CU124" s="1074"/>
      <c r="CV124" s="1074"/>
      <c r="CW124" s="1074"/>
      <c r="CX124" s="1074"/>
      <c r="CY124" s="1074"/>
      <c r="CZ124" s="1074"/>
      <c r="DA124" s="1074"/>
      <c r="DB124" s="1074"/>
      <c r="DC124" s="1074"/>
      <c r="DD124" s="1074"/>
      <c r="DE124" s="1074"/>
      <c r="DF124" s="1075"/>
      <c r="DG124" s="1058">
        <v>377745</v>
      </c>
      <c r="DH124" s="1037"/>
      <c r="DI124" s="1037"/>
      <c r="DJ124" s="1037"/>
      <c r="DK124" s="1038"/>
      <c r="DL124" s="1036">
        <v>350500</v>
      </c>
      <c r="DM124" s="1037"/>
      <c r="DN124" s="1037"/>
      <c r="DO124" s="1037"/>
      <c r="DP124" s="1038"/>
      <c r="DQ124" s="1036">
        <v>335117</v>
      </c>
      <c r="DR124" s="1037"/>
      <c r="DS124" s="1037"/>
      <c r="DT124" s="1037"/>
      <c r="DU124" s="1038"/>
      <c r="DV124" s="1039">
        <v>1</v>
      </c>
      <c r="DW124" s="1040"/>
      <c r="DX124" s="1040"/>
      <c r="DY124" s="1040"/>
      <c r="DZ124" s="1041"/>
    </row>
    <row r="125" spans="1:130" s="246" customFormat="1" ht="26.25" customHeight="1" x14ac:dyDescent="0.15">
      <c r="A125" s="1112"/>
      <c r="B125" s="999"/>
      <c r="C125" s="969" t="s">
        <v>476</v>
      </c>
      <c r="D125" s="970"/>
      <c r="E125" s="970"/>
      <c r="F125" s="970"/>
      <c r="G125" s="970"/>
      <c r="H125" s="970"/>
      <c r="I125" s="970"/>
      <c r="J125" s="970"/>
      <c r="K125" s="970"/>
      <c r="L125" s="970"/>
      <c r="M125" s="970"/>
      <c r="N125" s="970"/>
      <c r="O125" s="970"/>
      <c r="P125" s="970"/>
      <c r="Q125" s="970"/>
      <c r="R125" s="970"/>
      <c r="S125" s="970"/>
      <c r="T125" s="970"/>
      <c r="U125" s="970"/>
      <c r="V125" s="970"/>
      <c r="W125" s="970"/>
      <c r="X125" s="970"/>
      <c r="Y125" s="970"/>
      <c r="Z125" s="971"/>
      <c r="AA125" s="1011" t="s">
        <v>470</v>
      </c>
      <c r="AB125" s="1012"/>
      <c r="AC125" s="1012"/>
      <c r="AD125" s="1012"/>
      <c r="AE125" s="1013"/>
      <c r="AF125" s="1014" t="s">
        <v>449</v>
      </c>
      <c r="AG125" s="1012"/>
      <c r="AH125" s="1012"/>
      <c r="AI125" s="1012"/>
      <c r="AJ125" s="1013"/>
      <c r="AK125" s="1014" t="s">
        <v>249</v>
      </c>
      <c r="AL125" s="1012"/>
      <c r="AM125" s="1012"/>
      <c r="AN125" s="1012"/>
      <c r="AO125" s="1013"/>
      <c r="AP125" s="1015" t="s">
        <v>449</v>
      </c>
      <c r="AQ125" s="1016"/>
      <c r="AR125" s="1016"/>
      <c r="AS125" s="1016"/>
      <c r="AT125" s="101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6" t="s">
        <v>492</v>
      </c>
      <c r="CL125" s="1061"/>
      <c r="CM125" s="1061"/>
      <c r="CN125" s="1061"/>
      <c r="CO125" s="1062"/>
      <c r="CP125" s="993" t="s">
        <v>493</v>
      </c>
      <c r="CQ125" s="942"/>
      <c r="CR125" s="942"/>
      <c r="CS125" s="942"/>
      <c r="CT125" s="942"/>
      <c r="CU125" s="942"/>
      <c r="CV125" s="942"/>
      <c r="CW125" s="942"/>
      <c r="CX125" s="942"/>
      <c r="CY125" s="942"/>
      <c r="CZ125" s="942"/>
      <c r="DA125" s="942"/>
      <c r="DB125" s="942"/>
      <c r="DC125" s="942"/>
      <c r="DD125" s="942"/>
      <c r="DE125" s="942"/>
      <c r="DF125" s="943"/>
      <c r="DG125" s="979" t="s">
        <v>249</v>
      </c>
      <c r="DH125" s="980"/>
      <c r="DI125" s="980"/>
      <c r="DJ125" s="980"/>
      <c r="DK125" s="980"/>
      <c r="DL125" s="980" t="s">
        <v>249</v>
      </c>
      <c r="DM125" s="980"/>
      <c r="DN125" s="980"/>
      <c r="DO125" s="980"/>
      <c r="DP125" s="980"/>
      <c r="DQ125" s="980" t="s">
        <v>467</v>
      </c>
      <c r="DR125" s="980"/>
      <c r="DS125" s="980"/>
      <c r="DT125" s="980"/>
      <c r="DU125" s="980"/>
      <c r="DV125" s="981" t="s">
        <v>249</v>
      </c>
      <c r="DW125" s="981"/>
      <c r="DX125" s="981"/>
      <c r="DY125" s="981"/>
      <c r="DZ125" s="982"/>
    </row>
    <row r="126" spans="1:130" s="246" customFormat="1" ht="26.25" customHeight="1" thickBot="1" x14ac:dyDescent="0.2">
      <c r="A126" s="1112"/>
      <c r="B126" s="999"/>
      <c r="C126" s="969" t="s">
        <v>478</v>
      </c>
      <c r="D126" s="970"/>
      <c r="E126" s="970"/>
      <c r="F126" s="970"/>
      <c r="G126" s="970"/>
      <c r="H126" s="970"/>
      <c r="I126" s="970"/>
      <c r="J126" s="970"/>
      <c r="K126" s="970"/>
      <c r="L126" s="970"/>
      <c r="M126" s="970"/>
      <c r="N126" s="970"/>
      <c r="O126" s="970"/>
      <c r="P126" s="970"/>
      <c r="Q126" s="970"/>
      <c r="R126" s="970"/>
      <c r="S126" s="970"/>
      <c r="T126" s="970"/>
      <c r="U126" s="970"/>
      <c r="V126" s="970"/>
      <c r="W126" s="970"/>
      <c r="X126" s="970"/>
      <c r="Y126" s="970"/>
      <c r="Z126" s="971"/>
      <c r="AA126" s="1011">
        <v>194094</v>
      </c>
      <c r="AB126" s="1012"/>
      <c r="AC126" s="1012"/>
      <c r="AD126" s="1012"/>
      <c r="AE126" s="1013"/>
      <c r="AF126" s="1014">
        <v>2014</v>
      </c>
      <c r="AG126" s="1012"/>
      <c r="AH126" s="1012"/>
      <c r="AI126" s="1012"/>
      <c r="AJ126" s="1013"/>
      <c r="AK126" s="1014" t="s">
        <v>470</v>
      </c>
      <c r="AL126" s="1012"/>
      <c r="AM126" s="1012"/>
      <c r="AN126" s="1012"/>
      <c r="AO126" s="1013"/>
      <c r="AP126" s="1015" t="s">
        <v>449</v>
      </c>
      <c r="AQ126" s="1016"/>
      <c r="AR126" s="1016"/>
      <c r="AS126" s="1016"/>
      <c r="AT126" s="101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7"/>
      <c r="CL126" s="1064"/>
      <c r="CM126" s="1064"/>
      <c r="CN126" s="1064"/>
      <c r="CO126" s="1065"/>
      <c r="CP126" s="1002" t="s">
        <v>494</v>
      </c>
      <c r="CQ126" s="1003"/>
      <c r="CR126" s="1003"/>
      <c r="CS126" s="1003"/>
      <c r="CT126" s="1003"/>
      <c r="CU126" s="1003"/>
      <c r="CV126" s="1003"/>
      <c r="CW126" s="1003"/>
      <c r="CX126" s="1003"/>
      <c r="CY126" s="1003"/>
      <c r="CZ126" s="1003"/>
      <c r="DA126" s="1003"/>
      <c r="DB126" s="1003"/>
      <c r="DC126" s="1003"/>
      <c r="DD126" s="1003"/>
      <c r="DE126" s="1003"/>
      <c r="DF126" s="1004"/>
      <c r="DG126" s="972" t="s">
        <v>449</v>
      </c>
      <c r="DH126" s="973"/>
      <c r="DI126" s="973"/>
      <c r="DJ126" s="973"/>
      <c r="DK126" s="973"/>
      <c r="DL126" s="973" t="s">
        <v>249</v>
      </c>
      <c r="DM126" s="973"/>
      <c r="DN126" s="973"/>
      <c r="DO126" s="973"/>
      <c r="DP126" s="973"/>
      <c r="DQ126" s="973" t="s">
        <v>470</v>
      </c>
      <c r="DR126" s="973"/>
      <c r="DS126" s="973"/>
      <c r="DT126" s="973"/>
      <c r="DU126" s="973"/>
      <c r="DV126" s="974" t="s">
        <v>249</v>
      </c>
      <c r="DW126" s="974"/>
      <c r="DX126" s="974"/>
      <c r="DY126" s="974"/>
      <c r="DZ126" s="975"/>
    </row>
    <row r="127" spans="1:130" s="246" customFormat="1" ht="26.25" customHeight="1" x14ac:dyDescent="0.15">
      <c r="A127" s="1113"/>
      <c r="B127" s="1001"/>
      <c r="C127" s="1055" t="s">
        <v>495</v>
      </c>
      <c r="D127" s="1056"/>
      <c r="E127" s="1056"/>
      <c r="F127" s="1056"/>
      <c r="G127" s="1056"/>
      <c r="H127" s="1056"/>
      <c r="I127" s="1056"/>
      <c r="J127" s="1056"/>
      <c r="K127" s="1056"/>
      <c r="L127" s="1056"/>
      <c r="M127" s="1056"/>
      <c r="N127" s="1056"/>
      <c r="O127" s="1056"/>
      <c r="P127" s="1056"/>
      <c r="Q127" s="1056"/>
      <c r="R127" s="1056"/>
      <c r="S127" s="1056"/>
      <c r="T127" s="1056"/>
      <c r="U127" s="1056"/>
      <c r="V127" s="1056"/>
      <c r="W127" s="1056"/>
      <c r="X127" s="1056"/>
      <c r="Y127" s="1056"/>
      <c r="Z127" s="1057"/>
      <c r="AA127" s="1011" t="s">
        <v>249</v>
      </c>
      <c r="AB127" s="1012"/>
      <c r="AC127" s="1012"/>
      <c r="AD127" s="1012"/>
      <c r="AE127" s="1013"/>
      <c r="AF127" s="1014" t="s">
        <v>449</v>
      </c>
      <c r="AG127" s="1012"/>
      <c r="AH127" s="1012"/>
      <c r="AI127" s="1012"/>
      <c r="AJ127" s="1013"/>
      <c r="AK127" s="1014" t="s">
        <v>249</v>
      </c>
      <c r="AL127" s="1012"/>
      <c r="AM127" s="1012"/>
      <c r="AN127" s="1012"/>
      <c r="AO127" s="1013"/>
      <c r="AP127" s="1015" t="s">
        <v>449</v>
      </c>
      <c r="AQ127" s="1016"/>
      <c r="AR127" s="1016"/>
      <c r="AS127" s="1016"/>
      <c r="AT127" s="1017"/>
      <c r="AU127" s="282"/>
      <c r="AV127" s="282"/>
      <c r="AW127" s="282"/>
      <c r="AX127" s="1085" t="s">
        <v>496</v>
      </c>
      <c r="AY127" s="1086"/>
      <c r="AZ127" s="1086"/>
      <c r="BA127" s="1086"/>
      <c r="BB127" s="1086"/>
      <c r="BC127" s="1086"/>
      <c r="BD127" s="1086"/>
      <c r="BE127" s="1087"/>
      <c r="BF127" s="1088" t="s">
        <v>497</v>
      </c>
      <c r="BG127" s="1086"/>
      <c r="BH127" s="1086"/>
      <c r="BI127" s="1086"/>
      <c r="BJ127" s="1086"/>
      <c r="BK127" s="1086"/>
      <c r="BL127" s="1087"/>
      <c r="BM127" s="1088" t="s">
        <v>498</v>
      </c>
      <c r="BN127" s="1086"/>
      <c r="BO127" s="1086"/>
      <c r="BP127" s="1086"/>
      <c r="BQ127" s="1086"/>
      <c r="BR127" s="1086"/>
      <c r="BS127" s="1087"/>
      <c r="BT127" s="1088" t="s">
        <v>499</v>
      </c>
      <c r="BU127" s="1086"/>
      <c r="BV127" s="1086"/>
      <c r="BW127" s="1086"/>
      <c r="BX127" s="1086"/>
      <c r="BY127" s="1086"/>
      <c r="BZ127" s="1110"/>
      <c r="CA127" s="282"/>
      <c r="CB127" s="282"/>
      <c r="CC127" s="282"/>
      <c r="CD127" s="283"/>
      <c r="CE127" s="283"/>
      <c r="CF127" s="283"/>
      <c r="CG127" s="280"/>
      <c r="CH127" s="280"/>
      <c r="CI127" s="280"/>
      <c r="CJ127" s="281"/>
      <c r="CK127" s="1077"/>
      <c r="CL127" s="1064"/>
      <c r="CM127" s="1064"/>
      <c r="CN127" s="1064"/>
      <c r="CO127" s="1065"/>
      <c r="CP127" s="1002" t="s">
        <v>500</v>
      </c>
      <c r="CQ127" s="1003"/>
      <c r="CR127" s="1003"/>
      <c r="CS127" s="1003"/>
      <c r="CT127" s="1003"/>
      <c r="CU127" s="1003"/>
      <c r="CV127" s="1003"/>
      <c r="CW127" s="1003"/>
      <c r="CX127" s="1003"/>
      <c r="CY127" s="1003"/>
      <c r="CZ127" s="1003"/>
      <c r="DA127" s="1003"/>
      <c r="DB127" s="1003"/>
      <c r="DC127" s="1003"/>
      <c r="DD127" s="1003"/>
      <c r="DE127" s="1003"/>
      <c r="DF127" s="1004"/>
      <c r="DG127" s="972" t="s">
        <v>449</v>
      </c>
      <c r="DH127" s="973"/>
      <c r="DI127" s="973"/>
      <c r="DJ127" s="973"/>
      <c r="DK127" s="973"/>
      <c r="DL127" s="973" t="s">
        <v>449</v>
      </c>
      <c r="DM127" s="973"/>
      <c r="DN127" s="973"/>
      <c r="DO127" s="973"/>
      <c r="DP127" s="973"/>
      <c r="DQ127" s="973" t="s">
        <v>449</v>
      </c>
      <c r="DR127" s="973"/>
      <c r="DS127" s="973"/>
      <c r="DT127" s="973"/>
      <c r="DU127" s="973"/>
      <c r="DV127" s="974" t="s">
        <v>249</v>
      </c>
      <c r="DW127" s="974"/>
      <c r="DX127" s="974"/>
      <c r="DY127" s="974"/>
      <c r="DZ127" s="975"/>
    </row>
    <row r="128" spans="1:130" s="246" customFormat="1" ht="26.25" customHeight="1" thickBot="1" x14ac:dyDescent="0.2">
      <c r="A128" s="1096" t="s">
        <v>501</v>
      </c>
      <c r="B128" s="1097"/>
      <c r="C128" s="1097"/>
      <c r="D128" s="1097"/>
      <c r="E128" s="1097"/>
      <c r="F128" s="1097"/>
      <c r="G128" s="1097"/>
      <c r="H128" s="1097"/>
      <c r="I128" s="1097"/>
      <c r="J128" s="1097"/>
      <c r="K128" s="1097"/>
      <c r="L128" s="1097"/>
      <c r="M128" s="1097"/>
      <c r="N128" s="1097"/>
      <c r="O128" s="1097"/>
      <c r="P128" s="1097"/>
      <c r="Q128" s="1097"/>
      <c r="R128" s="1097"/>
      <c r="S128" s="1097"/>
      <c r="T128" s="1097"/>
      <c r="U128" s="1097"/>
      <c r="V128" s="1097"/>
      <c r="W128" s="1098" t="s">
        <v>502</v>
      </c>
      <c r="X128" s="1098"/>
      <c r="Y128" s="1098"/>
      <c r="Z128" s="1099"/>
      <c r="AA128" s="1100">
        <v>1858162</v>
      </c>
      <c r="AB128" s="1101"/>
      <c r="AC128" s="1101"/>
      <c r="AD128" s="1101"/>
      <c r="AE128" s="1102"/>
      <c r="AF128" s="1103">
        <v>1888362</v>
      </c>
      <c r="AG128" s="1101"/>
      <c r="AH128" s="1101"/>
      <c r="AI128" s="1101"/>
      <c r="AJ128" s="1102"/>
      <c r="AK128" s="1103">
        <v>1832912</v>
      </c>
      <c r="AL128" s="1101"/>
      <c r="AM128" s="1101"/>
      <c r="AN128" s="1101"/>
      <c r="AO128" s="1102"/>
      <c r="AP128" s="1104"/>
      <c r="AQ128" s="1105"/>
      <c r="AR128" s="1105"/>
      <c r="AS128" s="1105"/>
      <c r="AT128" s="1106"/>
      <c r="AU128" s="282"/>
      <c r="AV128" s="282"/>
      <c r="AW128" s="282"/>
      <c r="AX128" s="941" t="s">
        <v>503</v>
      </c>
      <c r="AY128" s="942"/>
      <c r="AZ128" s="942"/>
      <c r="BA128" s="942"/>
      <c r="BB128" s="942"/>
      <c r="BC128" s="942"/>
      <c r="BD128" s="942"/>
      <c r="BE128" s="943"/>
      <c r="BF128" s="1107" t="s">
        <v>449</v>
      </c>
      <c r="BG128" s="1108"/>
      <c r="BH128" s="1108"/>
      <c r="BI128" s="1108"/>
      <c r="BJ128" s="1108"/>
      <c r="BK128" s="1108"/>
      <c r="BL128" s="1109"/>
      <c r="BM128" s="1107">
        <v>11.41</v>
      </c>
      <c r="BN128" s="1108"/>
      <c r="BO128" s="1108"/>
      <c r="BP128" s="1108"/>
      <c r="BQ128" s="1108"/>
      <c r="BR128" s="1108"/>
      <c r="BS128" s="1109"/>
      <c r="BT128" s="1107">
        <v>20</v>
      </c>
      <c r="BU128" s="1108"/>
      <c r="BV128" s="1108"/>
      <c r="BW128" s="1108"/>
      <c r="BX128" s="1108"/>
      <c r="BY128" s="1108"/>
      <c r="BZ128" s="1132"/>
      <c r="CA128" s="283"/>
      <c r="CB128" s="283"/>
      <c r="CC128" s="283"/>
      <c r="CD128" s="283"/>
      <c r="CE128" s="283"/>
      <c r="CF128" s="283"/>
      <c r="CG128" s="280"/>
      <c r="CH128" s="280"/>
      <c r="CI128" s="280"/>
      <c r="CJ128" s="281"/>
      <c r="CK128" s="1078"/>
      <c r="CL128" s="1079"/>
      <c r="CM128" s="1079"/>
      <c r="CN128" s="1079"/>
      <c r="CO128" s="1080"/>
      <c r="CP128" s="1089" t="s">
        <v>504</v>
      </c>
      <c r="CQ128" s="1090"/>
      <c r="CR128" s="1090"/>
      <c r="CS128" s="1090"/>
      <c r="CT128" s="1090"/>
      <c r="CU128" s="1090"/>
      <c r="CV128" s="1090"/>
      <c r="CW128" s="1090"/>
      <c r="CX128" s="1090"/>
      <c r="CY128" s="1090"/>
      <c r="CZ128" s="1090"/>
      <c r="DA128" s="1090"/>
      <c r="DB128" s="1090"/>
      <c r="DC128" s="1090"/>
      <c r="DD128" s="1090"/>
      <c r="DE128" s="1090"/>
      <c r="DF128" s="1091"/>
      <c r="DG128" s="1092">
        <v>15407</v>
      </c>
      <c r="DH128" s="1093"/>
      <c r="DI128" s="1093"/>
      <c r="DJ128" s="1093"/>
      <c r="DK128" s="1093"/>
      <c r="DL128" s="1093">
        <v>14389</v>
      </c>
      <c r="DM128" s="1093"/>
      <c r="DN128" s="1093"/>
      <c r="DO128" s="1093"/>
      <c r="DP128" s="1093"/>
      <c r="DQ128" s="1093">
        <v>13364</v>
      </c>
      <c r="DR128" s="1093"/>
      <c r="DS128" s="1093"/>
      <c r="DT128" s="1093"/>
      <c r="DU128" s="1093"/>
      <c r="DV128" s="1094">
        <v>0</v>
      </c>
      <c r="DW128" s="1094"/>
      <c r="DX128" s="1094"/>
      <c r="DY128" s="1094"/>
      <c r="DZ128" s="1095"/>
    </row>
    <row r="129" spans="1:131" s="246" customFormat="1" ht="26.25" customHeight="1" x14ac:dyDescent="0.15">
      <c r="A129" s="983" t="s">
        <v>107</v>
      </c>
      <c r="B129" s="984"/>
      <c r="C129" s="984"/>
      <c r="D129" s="984"/>
      <c r="E129" s="984"/>
      <c r="F129" s="984"/>
      <c r="G129" s="984"/>
      <c r="H129" s="984"/>
      <c r="I129" s="984"/>
      <c r="J129" s="984"/>
      <c r="K129" s="984"/>
      <c r="L129" s="984"/>
      <c r="M129" s="984"/>
      <c r="N129" s="984"/>
      <c r="O129" s="984"/>
      <c r="P129" s="984"/>
      <c r="Q129" s="984"/>
      <c r="R129" s="984"/>
      <c r="S129" s="984"/>
      <c r="T129" s="984"/>
      <c r="U129" s="984"/>
      <c r="V129" s="984"/>
      <c r="W129" s="1126" t="s">
        <v>505</v>
      </c>
      <c r="X129" s="1127"/>
      <c r="Y129" s="1127"/>
      <c r="Z129" s="1128"/>
      <c r="AA129" s="1011">
        <v>41920372</v>
      </c>
      <c r="AB129" s="1012"/>
      <c r="AC129" s="1012"/>
      <c r="AD129" s="1012"/>
      <c r="AE129" s="1013"/>
      <c r="AF129" s="1014">
        <v>41901223</v>
      </c>
      <c r="AG129" s="1012"/>
      <c r="AH129" s="1012"/>
      <c r="AI129" s="1012"/>
      <c r="AJ129" s="1013"/>
      <c r="AK129" s="1014">
        <v>41894649</v>
      </c>
      <c r="AL129" s="1012"/>
      <c r="AM129" s="1012"/>
      <c r="AN129" s="1012"/>
      <c r="AO129" s="1013"/>
      <c r="AP129" s="1129"/>
      <c r="AQ129" s="1130"/>
      <c r="AR129" s="1130"/>
      <c r="AS129" s="1130"/>
      <c r="AT129" s="1131"/>
      <c r="AU129" s="284"/>
      <c r="AV129" s="284"/>
      <c r="AW129" s="284"/>
      <c r="AX129" s="1120" t="s">
        <v>506</v>
      </c>
      <c r="AY129" s="1003"/>
      <c r="AZ129" s="1003"/>
      <c r="BA129" s="1003"/>
      <c r="BB129" s="1003"/>
      <c r="BC129" s="1003"/>
      <c r="BD129" s="1003"/>
      <c r="BE129" s="1004"/>
      <c r="BF129" s="1121" t="s">
        <v>249</v>
      </c>
      <c r="BG129" s="1122"/>
      <c r="BH129" s="1122"/>
      <c r="BI129" s="1122"/>
      <c r="BJ129" s="1122"/>
      <c r="BK129" s="1122"/>
      <c r="BL129" s="1123"/>
      <c r="BM129" s="1121">
        <v>16.41</v>
      </c>
      <c r="BN129" s="1122"/>
      <c r="BO129" s="1122"/>
      <c r="BP129" s="1122"/>
      <c r="BQ129" s="1122"/>
      <c r="BR129" s="1122"/>
      <c r="BS129" s="1123"/>
      <c r="BT129" s="1121">
        <v>30</v>
      </c>
      <c r="BU129" s="1124"/>
      <c r="BV129" s="1124"/>
      <c r="BW129" s="1124"/>
      <c r="BX129" s="1124"/>
      <c r="BY129" s="1124"/>
      <c r="BZ129" s="1125"/>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3" t="s">
        <v>507</v>
      </c>
      <c r="B130" s="984"/>
      <c r="C130" s="984"/>
      <c r="D130" s="984"/>
      <c r="E130" s="984"/>
      <c r="F130" s="984"/>
      <c r="G130" s="984"/>
      <c r="H130" s="984"/>
      <c r="I130" s="984"/>
      <c r="J130" s="984"/>
      <c r="K130" s="984"/>
      <c r="L130" s="984"/>
      <c r="M130" s="984"/>
      <c r="N130" s="984"/>
      <c r="O130" s="984"/>
      <c r="P130" s="984"/>
      <c r="Q130" s="984"/>
      <c r="R130" s="984"/>
      <c r="S130" s="984"/>
      <c r="T130" s="984"/>
      <c r="U130" s="984"/>
      <c r="V130" s="984"/>
      <c r="W130" s="1126" t="s">
        <v>508</v>
      </c>
      <c r="X130" s="1127"/>
      <c r="Y130" s="1127"/>
      <c r="Z130" s="1128"/>
      <c r="AA130" s="1011">
        <v>6832596</v>
      </c>
      <c r="AB130" s="1012"/>
      <c r="AC130" s="1012"/>
      <c r="AD130" s="1012"/>
      <c r="AE130" s="1013"/>
      <c r="AF130" s="1014">
        <v>6972983</v>
      </c>
      <c r="AG130" s="1012"/>
      <c r="AH130" s="1012"/>
      <c r="AI130" s="1012"/>
      <c r="AJ130" s="1013"/>
      <c r="AK130" s="1014">
        <v>6983138</v>
      </c>
      <c r="AL130" s="1012"/>
      <c r="AM130" s="1012"/>
      <c r="AN130" s="1012"/>
      <c r="AO130" s="1013"/>
      <c r="AP130" s="1129"/>
      <c r="AQ130" s="1130"/>
      <c r="AR130" s="1130"/>
      <c r="AS130" s="1130"/>
      <c r="AT130" s="1131"/>
      <c r="AU130" s="284"/>
      <c r="AV130" s="284"/>
      <c r="AW130" s="284"/>
      <c r="AX130" s="1120" t="s">
        <v>509</v>
      </c>
      <c r="AY130" s="1003"/>
      <c r="AZ130" s="1003"/>
      <c r="BA130" s="1003"/>
      <c r="BB130" s="1003"/>
      <c r="BC130" s="1003"/>
      <c r="BD130" s="1003"/>
      <c r="BE130" s="1004"/>
      <c r="BF130" s="1157">
        <v>6.6</v>
      </c>
      <c r="BG130" s="1158"/>
      <c r="BH130" s="1158"/>
      <c r="BI130" s="1158"/>
      <c r="BJ130" s="1158"/>
      <c r="BK130" s="1158"/>
      <c r="BL130" s="1159"/>
      <c r="BM130" s="1157">
        <v>25</v>
      </c>
      <c r="BN130" s="1158"/>
      <c r="BO130" s="1158"/>
      <c r="BP130" s="1158"/>
      <c r="BQ130" s="1158"/>
      <c r="BR130" s="1158"/>
      <c r="BS130" s="1159"/>
      <c r="BT130" s="1157">
        <v>35</v>
      </c>
      <c r="BU130" s="1160"/>
      <c r="BV130" s="1160"/>
      <c r="BW130" s="1160"/>
      <c r="BX130" s="1160"/>
      <c r="BY130" s="1160"/>
      <c r="BZ130" s="1161"/>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2"/>
      <c r="B131" s="1163"/>
      <c r="C131" s="1163"/>
      <c r="D131" s="1163"/>
      <c r="E131" s="1163"/>
      <c r="F131" s="1163"/>
      <c r="G131" s="1163"/>
      <c r="H131" s="1163"/>
      <c r="I131" s="1163"/>
      <c r="J131" s="1163"/>
      <c r="K131" s="1163"/>
      <c r="L131" s="1163"/>
      <c r="M131" s="1163"/>
      <c r="N131" s="1163"/>
      <c r="O131" s="1163"/>
      <c r="P131" s="1163"/>
      <c r="Q131" s="1163"/>
      <c r="R131" s="1163"/>
      <c r="S131" s="1163"/>
      <c r="T131" s="1163"/>
      <c r="U131" s="1163"/>
      <c r="V131" s="1163"/>
      <c r="W131" s="1164" t="s">
        <v>510</v>
      </c>
      <c r="X131" s="1165"/>
      <c r="Y131" s="1165"/>
      <c r="Z131" s="1166"/>
      <c r="AA131" s="1058">
        <v>35087776</v>
      </c>
      <c r="AB131" s="1037"/>
      <c r="AC131" s="1037"/>
      <c r="AD131" s="1037"/>
      <c r="AE131" s="1038"/>
      <c r="AF131" s="1036">
        <v>34928240</v>
      </c>
      <c r="AG131" s="1037"/>
      <c r="AH131" s="1037"/>
      <c r="AI131" s="1037"/>
      <c r="AJ131" s="1038"/>
      <c r="AK131" s="1036">
        <v>34911511</v>
      </c>
      <c r="AL131" s="1037"/>
      <c r="AM131" s="1037"/>
      <c r="AN131" s="1037"/>
      <c r="AO131" s="1038"/>
      <c r="AP131" s="1167"/>
      <c r="AQ131" s="1168"/>
      <c r="AR131" s="1168"/>
      <c r="AS131" s="1168"/>
      <c r="AT131" s="1169"/>
      <c r="AU131" s="284"/>
      <c r="AV131" s="284"/>
      <c r="AW131" s="284"/>
      <c r="AX131" s="1139" t="s">
        <v>511</v>
      </c>
      <c r="AY131" s="1090"/>
      <c r="AZ131" s="1090"/>
      <c r="BA131" s="1090"/>
      <c r="BB131" s="1090"/>
      <c r="BC131" s="1090"/>
      <c r="BD131" s="1090"/>
      <c r="BE131" s="1091"/>
      <c r="BF131" s="1140">
        <v>80</v>
      </c>
      <c r="BG131" s="1141"/>
      <c r="BH131" s="1141"/>
      <c r="BI131" s="1141"/>
      <c r="BJ131" s="1141"/>
      <c r="BK131" s="1141"/>
      <c r="BL131" s="1142"/>
      <c r="BM131" s="1140">
        <v>350</v>
      </c>
      <c r="BN131" s="1141"/>
      <c r="BO131" s="1141"/>
      <c r="BP131" s="1141"/>
      <c r="BQ131" s="1141"/>
      <c r="BR131" s="1141"/>
      <c r="BS131" s="1142"/>
      <c r="BT131" s="1143"/>
      <c r="BU131" s="1144"/>
      <c r="BV131" s="1144"/>
      <c r="BW131" s="1144"/>
      <c r="BX131" s="1144"/>
      <c r="BY131" s="1144"/>
      <c r="BZ131" s="114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6" t="s">
        <v>512</v>
      </c>
      <c r="B132" s="1147"/>
      <c r="C132" s="1147"/>
      <c r="D132" s="1147"/>
      <c r="E132" s="1147"/>
      <c r="F132" s="1147"/>
      <c r="G132" s="1147"/>
      <c r="H132" s="1147"/>
      <c r="I132" s="1147"/>
      <c r="J132" s="1147"/>
      <c r="K132" s="1147"/>
      <c r="L132" s="1147"/>
      <c r="M132" s="1147"/>
      <c r="N132" s="1147"/>
      <c r="O132" s="1147"/>
      <c r="P132" s="1147"/>
      <c r="Q132" s="1147"/>
      <c r="R132" s="1147"/>
      <c r="S132" s="1147"/>
      <c r="T132" s="1147"/>
      <c r="U132" s="1147"/>
      <c r="V132" s="1150" t="s">
        <v>513</v>
      </c>
      <c r="W132" s="1150"/>
      <c r="X132" s="1150"/>
      <c r="Y132" s="1150"/>
      <c r="Z132" s="1151"/>
      <c r="AA132" s="1152">
        <v>7.1690864650000004</v>
      </c>
      <c r="AB132" s="1153"/>
      <c r="AC132" s="1153"/>
      <c r="AD132" s="1153"/>
      <c r="AE132" s="1154"/>
      <c r="AF132" s="1155">
        <v>6.5123607720000001</v>
      </c>
      <c r="AG132" s="1153"/>
      <c r="AH132" s="1153"/>
      <c r="AI132" s="1153"/>
      <c r="AJ132" s="1154"/>
      <c r="AK132" s="1155">
        <v>6.3641358859999997</v>
      </c>
      <c r="AL132" s="1153"/>
      <c r="AM132" s="1153"/>
      <c r="AN132" s="1153"/>
      <c r="AO132" s="1154"/>
      <c r="AP132" s="1052"/>
      <c r="AQ132" s="1053"/>
      <c r="AR132" s="1053"/>
      <c r="AS132" s="1053"/>
      <c r="AT132" s="115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8"/>
      <c r="B133" s="1149"/>
      <c r="C133" s="1149"/>
      <c r="D133" s="1149"/>
      <c r="E133" s="1149"/>
      <c r="F133" s="1149"/>
      <c r="G133" s="1149"/>
      <c r="H133" s="1149"/>
      <c r="I133" s="1149"/>
      <c r="J133" s="1149"/>
      <c r="K133" s="1149"/>
      <c r="L133" s="1149"/>
      <c r="M133" s="1149"/>
      <c r="N133" s="1149"/>
      <c r="O133" s="1149"/>
      <c r="P133" s="1149"/>
      <c r="Q133" s="1149"/>
      <c r="R133" s="1149"/>
      <c r="S133" s="1149"/>
      <c r="T133" s="1149"/>
      <c r="U133" s="1149"/>
      <c r="V133" s="1133" t="s">
        <v>514</v>
      </c>
      <c r="W133" s="1133"/>
      <c r="X133" s="1133"/>
      <c r="Y133" s="1133"/>
      <c r="Z133" s="1134"/>
      <c r="AA133" s="1135">
        <v>7.2</v>
      </c>
      <c r="AB133" s="1136"/>
      <c r="AC133" s="1136"/>
      <c r="AD133" s="1136"/>
      <c r="AE133" s="1137"/>
      <c r="AF133" s="1135">
        <v>7.1</v>
      </c>
      <c r="AG133" s="1136"/>
      <c r="AH133" s="1136"/>
      <c r="AI133" s="1136"/>
      <c r="AJ133" s="1137"/>
      <c r="AK133" s="1135">
        <v>6.6</v>
      </c>
      <c r="AL133" s="1136"/>
      <c r="AM133" s="1136"/>
      <c r="AN133" s="1136"/>
      <c r="AO133" s="1137"/>
      <c r="AP133" s="1082"/>
      <c r="AQ133" s="1083"/>
      <c r="AR133" s="1083"/>
      <c r="AS133" s="1083"/>
      <c r="AT133" s="1138"/>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0C7O6oTiwZszs6pNi79hBo4D8Gl3gpfRSohuP8IQ1AKJ4mcz89kGewGyjXDlkivA+PF2hnteI4Gs04IXjgC8wg==" saltValue="R0uVBeK8d/1zpl9tbCWZk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NhsIUWnFKJ74IjYsgiSMW90LeoXBkUy/iQv/XK1gK7YbabokkGAqbGBsIFydcW8fYvW52tJ/nkZojvRHNTJOA==" saltValue="yeuPw5fJBOv9xeXPcaiQ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ke44SEojxkharfFWfT6FVy4jFHOwBj0RKkeKiA59p8571FsGExxNDLAYKPs4tdbooI2+6zBW3Nh1drIm5zM4A==" saltValue="S1JLoubv9uoFXLHcrD6s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518</v>
      </c>
      <c r="AP7" s="303"/>
      <c r="AQ7" s="304" t="s">
        <v>519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520</v>
      </c>
      <c r="AQ8" s="310" t="s">
        <v>521</v>
      </c>
      <c r="AR8" s="311" t="s">
        <v>522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5" t="s">
        <v>523</v>
      </c>
      <c r="AL9" s="1176"/>
      <c r="AM9" s="1176"/>
      <c r="AN9" s="1177"/>
      <c r="AO9" s="312">
        <v>11583952</v>
      </c>
      <c r="AP9" s="312">
        <v>61364</v>
      </c>
      <c r="AQ9" s="313">
        <v>56485</v>
      </c>
      <c r="AR9" s="314">
        <v>8.6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5" t="s">
        <v>524</v>
      </c>
      <c r="AL10" s="1176"/>
      <c r="AM10" s="1176"/>
      <c r="AN10" s="1177"/>
      <c r="AO10" s="315">
        <v>106334</v>
      </c>
      <c r="AP10" s="315">
        <v>563</v>
      </c>
      <c r="AQ10" s="316">
        <v>3940</v>
      </c>
      <c r="AR10" s="317">
        <v>-85.7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5" t="s">
        <v>525</v>
      </c>
      <c r="AL11" s="1176"/>
      <c r="AM11" s="1176"/>
      <c r="AN11" s="1177"/>
      <c r="AO11" s="315">
        <v>1460017</v>
      </c>
      <c r="AP11" s="315">
        <v>7734</v>
      </c>
      <c r="AQ11" s="316">
        <v>2339</v>
      </c>
      <c r="AR11" s="317">
        <v>230.7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5" t="s">
        <v>526</v>
      </c>
      <c r="AL12" s="1176"/>
      <c r="AM12" s="1176"/>
      <c r="AN12" s="1177"/>
      <c r="AO12" s="315">
        <v>843494</v>
      </c>
      <c r="AP12" s="315">
        <v>4468</v>
      </c>
      <c r="AQ12" s="316">
        <v>1531</v>
      </c>
      <c r="AR12" s="317">
        <v>191.8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5" t="s">
        <v>527</v>
      </c>
      <c r="AL13" s="1176"/>
      <c r="AM13" s="1176"/>
      <c r="AN13" s="1177"/>
      <c r="AO13" s="315" t="s">
        <v>528</v>
      </c>
      <c r="AP13" s="315" t="s">
        <v>528</v>
      </c>
      <c r="AQ13" s="316">
        <v>56</v>
      </c>
      <c r="AR13" s="317" t="s">
        <v>528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5" t="s">
        <v>529</v>
      </c>
      <c r="AL14" s="1176"/>
      <c r="AM14" s="1176"/>
      <c r="AN14" s="1177"/>
      <c r="AO14" s="315">
        <v>601814</v>
      </c>
      <c r="AP14" s="315">
        <v>3188</v>
      </c>
      <c r="AQ14" s="316">
        <v>1684</v>
      </c>
      <c r="AR14" s="317">
        <v>89.3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5" t="s">
        <v>530</v>
      </c>
      <c r="AL15" s="1176"/>
      <c r="AM15" s="1176"/>
      <c r="AN15" s="1177"/>
      <c r="AO15" s="315">
        <v>94449</v>
      </c>
      <c r="AP15" s="315">
        <v>500</v>
      </c>
      <c r="AQ15" s="316">
        <v>1307</v>
      </c>
      <c r="AR15" s="317">
        <v>-61.7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8" t="s">
        <v>531</v>
      </c>
      <c r="AL16" s="1179"/>
      <c r="AM16" s="1179"/>
      <c r="AN16" s="1180"/>
      <c r="AO16" s="315">
        <v>-1124150</v>
      </c>
      <c r="AP16" s="315">
        <v>-5955</v>
      </c>
      <c r="AQ16" s="316">
        <v>-4039</v>
      </c>
      <c r="AR16" s="317">
        <v>47.4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8" t="s">
        <v>189</v>
      </c>
      <c r="AL17" s="1179"/>
      <c r="AM17" s="1179"/>
      <c r="AN17" s="1180"/>
      <c r="AO17" s="315">
        <v>13565910</v>
      </c>
      <c r="AP17" s="315">
        <v>71863</v>
      </c>
      <c r="AQ17" s="316">
        <v>63303</v>
      </c>
      <c r="AR17" s="317">
        <v>13.5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533</v>
      </c>
      <c r="AP20" s="323" t="s">
        <v>534</v>
      </c>
      <c r="AQ20" s="324" t="s">
        <v>535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70" t="s">
        <v>536</v>
      </c>
      <c r="AL21" s="1171"/>
      <c r="AM21" s="1171"/>
      <c r="AN21" s="1172"/>
      <c r="AO21" s="327">
        <v>5.58</v>
      </c>
      <c r="AP21" s="328">
        <v>6.31</v>
      </c>
      <c r="AQ21" s="329">
        <v>-0.73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70" t="s">
        <v>537</v>
      </c>
      <c r="AL22" s="1171"/>
      <c r="AM22" s="1171"/>
      <c r="AN22" s="1172"/>
      <c r="AO22" s="332">
        <v>98.7</v>
      </c>
      <c r="AP22" s="333">
        <v>99.9</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518</v>
      </c>
      <c r="AP30" s="303"/>
      <c r="AQ30" s="304" t="s">
        <v>519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520</v>
      </c>
      <c r="AQ31" s="310" t="s">
        <v>521</v>
      </c>
      <c r="AR31" s="311" t="s">
        <v>522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6" t="s">
        <v>541</v>
      </c>
      <c r="AL32" s="1187"/>
      <c r="AM32" s="1187"/>
      <c r="AN32" s="1188"/>
      <c r="AO32" s="342">
        <v>6945977</v>
      </c>
      <c r="AP32" s="342">
        <v>36795</v>
      </c>
      <c r="AQ32" s="343">
        <v>29657</v>
      </c>
      <c r="AR32" s="344">
        <v>24.1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6" t="s">
        <v>542</v>
      </c>
      <c r="AL33" s="1187"/>
      <c r="AM33" s="1187"/>
      <c r="AN33" s="1188"/>
      <c r="AO33" s="342" t="s">
        <v>528</v>
      </c>
      <c r="AP33" s="342" t="s">
        <v>528</v>
      </c>
      <c r="AQ33" s="343">
        <v>0</v>
      </c>
      <c r="AR33" s="344" t="s">
        <v>528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6" t="s">
        <v>543</v>
      </c>
      <c r="AL34" s="1187"/>
      <c r="AM34" s="1187"/>
      <c r="AN34" s="1188"/>
      <c r="AO34" s="342" t="s">
        <v>528</v>
      </c>
      <c r="AP34" s="342" t="s">
        <v>528</v>
      </c>
      <c r="AQ34" s="343">
        <v>34</v>
      </c>
      <c r="AR34" s="344" t="s">
        <v>528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6" t="s">
        <v>544</v>
      </c>
      <c r="AL35" s="1187"/>
      <c r="AM35" s="1187"/>
      <c r="AN35" s="1188"/>
      <c r="AO35" s="342">
        <v>3864258</v>
      </c>
      <c r="AP35" s="342">
        <v>20470</v>
      </c>
      <c r="AQ35" s="343">
        <v>9943</v>
      </c>
      <c r="AR35" s="344">
        <v>105.9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6" t="s">
        <v>545</v>
      </c>
      <c r="AL36" s="1187"/>
      <c r="AM36" s="1187"/>
      <c r="AN36" s="1188"/>
      <c r="AO36" s="342">
        <v>227631</v>
      </c>
      <c r="AP36" s="342">
        <v>1206</v>
      </c>
      <c r="AQ36" s="343">
        <v>489</v>
      </c>
      <c r="AR36" s="344">
        <v>146.6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6" t="s">
        <v>546</v>
      </c>
      <c r="AL37" s="1187"/>
      <c r="AM37" s="1187"/>
      <c r="AN37" s="1188"/>
      <c r="AO37" s="342" t="s">
        <v>528</v>
      </c>
      <c r="AP37" s="342" t="s">
        <v>528</v>
      </c>
      <c r="AQ37" s="343">
        <v>748</v>
      </c>
      <c r="AR37" s="344" t="s">
        <v>528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9" t="s">
        <v>547</v>
      </c>
      <c r="AL38" s="1190"/>
      <c r="AM38" s="1190"/>
      <c r="AN38" s="1191"/>
      <c r="AO38" s="345" t="s">
        <v>528</v>
      </c>
      <c r="AP38" s="345" t="s">
        <v>528</v>
      </c>
      <c r="AQ38" s="346">
        <v>0</v>
      </c>
      <c r="AR38" s="334" t="s">
        <v>528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9" t="s">
        <v>548</v>
      </c>
      <c r="AL39" s="1190"/>
      <c r="AM39" s="1190"/>
      <c r="AN39" s="1191"/>
      <c r="AO39" s="342">
        <v>-1832912</v>
      </c>
      <c r="AP39" s="342">
        <v>-9710</v>
      </c>
      <c r="AQ39" s="343">
        <v>-7534</v>
      </c>
      <c r="AR39" s="344">
        <v>28.9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6" t="s">
        <v>549</v>
      </c>
      <c r="AL40" s="1187"/>
      <c r="AM40" s="1187"/>
      <c r="AN40" s="1188"/>
      <c r="AO40" s="342">
        <v>-6983138</v>
      </c>
      <c r="AP40" s="342">
        <v>-36992</v>
      </c>
      <c r="AQ40" s="343">
        <v>-26610</v>
      </c>
      <c r="AR40" s="344">
        <v>39</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2" t="s">
        <v>304</v>
      </c>
      <c r="AL41" s="1193"/>
      <c r="AM41" s="1193"/>
      <c r="AN41" s="1194"/>
      <c r="AO41" s="342">
        <v>2221816</v>
      </c>
      <c r="AP41" s="342">
        <v>11770</v>
      </c>
      <c r="AQ41" s="343">
        <v>6727</v>
      </c>
      <c r="AR41" s="344">
        <v>75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1" t="s">
        <v>518</v>
      </c>
      <c r="AN49" s="1183" t="s">
        <v>553</v>
      </c>
      <c r="AO49" s="1184"/>
      <c r="AP49" s="1184"/>
      <c r="AQ49" s="1184"/>
      <c r="AR49" s="1185"/>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2"/>
      <c r="AN50" s="358" t="s">
        <v>554</v>
      </c>
      <c r="AO50" s="359" t="s">
        <v>555</v>
      </c>
      <c r="AP50" s="360" t="s">
        <v>556</v>
      </c>
      <c r="AQ50" s="361" t="s">
        <v>557</v>
      </c>
      <c r="AR50" s="362" t="s">
        <v>558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559</v>
      </c>
      <c r="AL51" s="355"/>
      <c r="AM51" s="363">
        <v>10016956</v>
      </c>
      <c r="AN51" s="364">
        <v>51748</v>
      </c>
      <c r="AO51" s="365">
        <v>0.7</v>
      </c>
      <c r="AP51" s="366">
        <v>41862</v>
      </c>
      <c r="AQ51" s="367">
        <v>1.5</v>
      </c>
      <c r="AR51" s="368">
        <v>-0.8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560</v>
      </c>
      <c r="AM52" s="371">
        <v>5044460</v>
      </c>
      <c r="AN52" s="372">
        <v>26060</v>
      </c>
      <c r="AO52" s="373">
        <v>4.7</v>
      </c>
      <c r="AP52" s="374">
        <v>23710</v>
      </c>
      <c r="AQ52" s="375">
        <v>7.4</v>
      </c>
      <c r="AR52" s="376">
        <v>-2.7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561</v>
      </c>
      <c r="AL53" s="355"/>
      <c r="AM53" s="363">
        <v>9527912</v>
      </c>
      <c r="AN53" s="364">
        <v>49480</v>
      </c>
      <c r="AO53" s="365">
        <v>-4.4000000000000004</v>
      </c>
      <c r="AP53" s="366">
        <v>43554</v>
      </c>
      <c r="AQ53" s="367">
        <v>4</v>
      </c>
      <c r="AR53" s="368">
        <v>-8.4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560</v>
      </c>
      <c r="AM54" s="371">
        <v>4731086</v>
      </c>
      <c r="AN54" s="372">
        <v>24570</v>
      </c>
      <c r="AO54" s="373">
        <v>-5.7</v>
      </c>
      <c r="AP54" s="374">
        <v>24811</v>
      </c>
      <c r="AQ54" s="375">
        <v>4.5999999999999996</v>
      </c>
      <c r="AR54" s="376">
        <v>-10.3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562</v>
      </c>
      <c r="AL55" s="355"/>
      <c r="AM55" s="363">
        <v>7753617</v>
      </c>
      <c r="AN55" s="364">
        <v>40452</v>
      </c>
      <c r="AO55" s="365">
        <v>-18.2</v>
      </c>
      <c r="AP55" s="366">
        <v>42581</v>
      </c>
      <c r="AQ55" s="367">
        <v>-2.2000000000000002</v>
      </c>
      <c r="AR55" s="368">
        <v>-16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560</v>
      </c>
      <c r="AM56" s="371">
        <v>4806114</v>
      </c>
      <c r="AN56" s="372">
        <v>25075</v>
      </c>
      <c r="AO56" s="373">
        <v>2.1</v>
      </c>
      <c r="AP56" s="374">
        <v>24354</v>
      </c>
      <c r="AQ56" s="375">
        <v>-1.8</v>
      </c>
      <c r="AR56" s="376">
        <v>3.9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563</v>
      </c>
      <c r="AL57" s="355"/>
      <c r="AM57" s="363">
        <v>10368134</v>
      </c>
      <c r="AN57" s="364">
        <v>54534</v>
      </c>
      <c r="AO57" s="365">
        <v>34.799999999999997</v>
      </c>
      <c r="AP57" s="366">
        <v>45426</v>
      </c>
      <c r="AQ57" s="367">
        <v>6.7</v>
      </c>
      <c r="AR57" s="368">
        <v>28.1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560</v>
      </c>
      <c r="AM58" s="371">
        <v>4628710</v>
      </c>
      <c r="AN58" s="372">
        <v>24346</v>
      </c>
      <c r="AO58" s="373">
        <v>-2.9</v>
      </c>
      <c r="AP58" s="374">
        <v>24508</v>
      </c>
      <c r="AQ58" s="375">
        <v>0.6</v>
      </c>
      <c r="AR58" s="376">
        <v>-3.5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564</v>
      </c>
      <c r="AL59" s="355"/>
      <c r="AM59" s="363">
        <v>9132263</v>
      </c>
      <c r="AN59" s="364">
        <v>48377</v>
      </c>
      <c r="AO59" s="365">
        <v>-11.3</v>
      </c>
      <c r="AP59" s="366">
        <v>45022</v>
      </c>
      <c r="AQ59" s="367">
        <v>-0.9</v>
      </c>
      <c r="AR59" s="368">
        <v>-10.4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560</v>
      </c>
      <c r="AM60" s="371">
        <v>4733856</v>
      </c>
      <c r="AN60" s="372">
        <v>25077</v>
      </c>
      <c r="AO60" s="373">
        <v>3</v>
      </c>
      <c r="AP60" s="374">
        <v>25247</v>
      </c>
      <c r="AQ60" s="375">
        <v>3</v>
      </c>
      <c r="AR60" s="376">
        <v>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565</v>
      </c>
      <c r="AL61" s="377"/>
      <c r="AM61" s="378">
        <v>9359776</v>
      </c>
      <c r="AN61" s="379">
        <v>48918</v>
      </c>
      <c r="AO61" s="380">
        <v>0.3</v>
      </c>
      <c r="AP61" s="381">
        <v>43689</v>
      </c>
      <c r="AQ61" s="382">
        <v>1.8</v>
      </c>
      <c r="AR61" s="368">
        <v>-1.5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560</v>
      </c>
      <c r="AM62" s="371">
        <v>4788845</v>
      </c>
      <c r="AN62" s="372">
        <v>25026</v>
      </c>
      <c r="AO62" s="373">
        <v>0.2</v>
      </c>
      <c r="AP62" s="374">
        <v>24526</v>
      </c>
      <c r="AQ62" s="375">
        <v>2.8</v>
      </c>
      <c r="AR62" s="376">
        <v>-2.6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RN1QE/Uf/ZfyaQxXBAtFv4kWcP2FCceVaOonZf4eg9VAq1kOFbxlPsnZTfvpL/VJozgA4FBY0tCB6j/WPCrwg==" saltValue="AUgHhP8VSyGRwuQMWGAFJ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jxHzTOM6O5mxBH7jrilsWd6z66PgrT3bhIVooZ+37ePDyYccGi9870uI03r98s1yqaUe0j4nTKVGqA7pyih+g==" saltValue="7MVw1ky4N1zLyE1/T/TM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kaBL0eAXtTdgx0++NY+W4S/uX+n/O5r6XAn9/E2426n9mhq+3dagwXdFQl9C68IPXd+bYFWhNxYpM0CSjnjtA==" saltValue="hj6CfGIe4NVD3f+YE4UDI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95" t="s">
        <v>3</v>
      </c>
      <c r="D47" s="1195"/>
      <c r="E47" s="1196"/>
      <c r="F47" s="11">
        <v>7.17</v>
      </c>
      <c r="G47" s="12">
        <v>8.2899999999999991</v>
      </c>
      <c r="H47" s="12">
        <v>7.2</v>
      </c>
      <c r="I47" s="12">
        <v>5.22</v>
      </c>
      <c r="J47" s="13">
        <v>5.84</v>
      </c>
    </row>
    <row r="48" spans="2:10" ht="57.75" customHeight="1" x14ac:dyDescent="0.15">
      <c r="B48" s="14"/>
      <c r="C48" s="1197" t="s">
        <v>4</v>
      </c>
      <c r="D48" s="1197"/>
      <c r="E48" s="1198"/>
      <c r="F48" s="15">
        <v>2.2200000000000002</v>
      </c>
      <c r="G48" s="16">
        <v>2.1</v>
      </c>
      <c r="H48" s="16">
        <v>0.51</v>
      </c>
      <c r="I48" s="16">
        <v>1.24</v>
      </c>
      <c r="J48" s="17">
        <v>1.64</v>
      </c>
    </row>
    <row r="49" spans="2:10" ht="57.75" customHeight="1" thickBot="1" x14ac:dyDescent="0.2">
      <c r="B49" s="18"/>
      <c r="C49" s="1199" t="s">
        <v>5</v>
      </c>
      <c r="D49" s="1199"/>
      <c r="E49" s="1200"/>
      <c r="F49" s="19" t="s">
        <v>574</v>
      </c>
      <c r="G49" s="20" t="s">
        <v>575</v>
      </c>
      <c r="H49" s="20" t="s">
        <v>576</v>
      </c>
      <c r="I49" s="20" t="s">
        <v>577</v>
      </c>
      <c r="J49" s="21">
        <v>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u5SNF8zW2EGEvAgKSob8tCJMvr/xPWyTM/StLlGZafwbJbonw4QD8kLpRn5FIlDgXOhmlsAs0WdiBhNAxx0Qg==" saltValue="vqRwISEQZ85soYYI+Ly7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TJ839</cp:lastModifiedBy>
  <cp:lastPrinted>2020-03-10T04:26:44Z</cp:lastPrinted>
  <dcterms:created xsi:type="dcterms:W3CDTF">2020-02-10T03:46:41Z</dcterms:created>
  <dcterms:modified xsi:type="dcterms:W3CDTF">2020-03-16T07:33:34Z</dcterms:modified>
  <cp:category/>
</cp:coreProperties>
</file>